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"/>
    </mc:Choice>
  </mc:AlternateContent>
  <xr:revisionPtr revIDLastSave="0" documentId="8_{8186476C-7546-4409-9A63-41C91EF642DE}" xr6:coauthVersionLast="47" xr6:coauthVersionMax="47" xr10:uidLastSave="{00000000-0000-0000-0000-000000000000}"/>
  <bookViews>
    <workbookView xWindow="-120" yWindow="-120" windowWidth="29040" windowHeight="15720" xr2:uid="{16D247AE-9BA4-4024-BFCF-6841663E5B8F}"/>
  </bookViews>
  <sheets>
    <sheet name="VTech 2023 (VIC)" sheetId="1" r:id="rId1"/>
  </sheets>
  <definedNames>
    <definedName name="_xlnm._FilterDatabase" localSheetId="0" hidden="1">'VTech 2023 (VIC)'!$A$3:$M$311</definedName>
    <definedName name="_xlnm.Print_Area" localSheetId="0">'VTech 2023 (VIC)'!$A$1:$M$318</definedName>
    <definedName name="_xlnm.Print_Titles" localSheetId="0">'VTech 2023 (VIC)'!$1:$3</definedName>
    <definedName name="Z_1EF3CE95_FE4F_4F3B_8B94_442BFD515704_.wvu.FilterData" localSheetId="0" hidden="1">'VTech 2023 (VIC)'!$A$2:$M$318</definedName>
    <definedName name="Z_7C137E63_BB9E_4212_8DA6_A7C491FF30D1_.wvu.FilterData" localSheetId="0" hidden="1">'VTech 2023 (VIC)'!$A$2:$M$318</definedName>
    <definedName name="Z_7E32F68F_0563_43E9_BE1D_444528093521_.wvu.FilterData" localSheetId="0" hidden="1">'VTech 2023 (VIC)'!$A$2:$M$318</definedName>
    <definedName name="Z_7E32F68F_0563_43E9_BE1D_444528093521_.wvu.PrintArea" localSheetId="0" hidden="1">'VTech 2023 (VIC)'!$A$1:$M$318</definedName>
    <definedName name="Z_7E32F68F_0563_43E9_BE1D_444528093521_.wvu.PrintTitles" localSheetId="0" hidden="1">'VTech 2023 (VIC)'!$1:$3</definedName>
    <definedName name="Z_941FC151_2A38_400E_94B6_CACC835B80F7_.wvu.FilterData" localSheetId="0" hidden="1">'VTech 2023 (VIC)'!$A$2:$M$318</definedName>
    <definedName name="Z_941FC151_2A38_400E_94B6_CACC835B80F7_.wvu.PrintArea" localSheetId="0" hidden="1">'VTech 2023 (VIC)'!$A$1:$M$318</definedName>
    <definedName name="Z_941FC151_2A38_400E_94B6_CACC835B80F7_.wvu.PrintTitles" localSheetId="0" hidden="1">'VTech 2023 (VIC)'!$1:$3</definedName>
    <definedName name="Z_D759666B_BE7C_4DE7_BAEC_461FF8CA2C17_.wvu.Cols" localSheetId="0" hidden="1">'VTech 2023 (VIC)'!$K:$L</definedName>
    <definedName name="Z_D759666B_BE7C_4DE7_BAEC_461FF8CA2C17_.wvu.FilterData" localSheetId="0" hidden="1">'VTech 2023 (VIC)'!$A$2:$M$318</definedName>
    <definedName name="Z_D759666B_BE7C_4DE7_BAEC_461FF8CA2C17_.wvu.PrintArea" localSheetId="0" hidden="1">'VTech 2023 (VIC)'!$A$1:$M$313</definedName>
    <definedName name="Z_D759666B_BE7C_4DE7_BAEC_461FF8CA2C17_.wvu.PrintTitles" localSheetId="0" hidden="1">'VTech 2023 (VIC)'!$1:$3</definedName>
    <definedName name="Z_DADA303C_BE59_4B36_B35F_1D14945F04CA_.wvu.FilterData" localSheetId="0" hidden="1">'VTech 2023 (VIC)'!$A$2:$M$318</definedName>
    <definedName name="Z_E2EDFC5A_D72A_41BC_80A2_C3E15B568B1E_.wvu.FilterData" localSheetId="0" hidden="1">'VTech 2023 (VIC)'!$A$2:$M$318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1" i="1" l="1"/>
  <c r="N310" i="1"/>
  <c r="N309" i="1"/>
  <c r="N308" i="1"/>
  <c r="N306" i="1"/>
  <c r="N305" i="1"/>
  <c r="N304" i="1"/>
  <c r="N303" i="1"/>
  <c r="N302" i="1"/>
  <c r="N301" i="1"/>
  <c r="N300" i="1"/>
  <c r="N299" i="1"/>
  <c r="N297" i="1"/>
  <c r="N296" i="1"/>
  <c r="N295" i="1"/>
  <c r="N293" i="1"/>
  <c r="N291" i="1"/>
  <c r="N290" i="1"/>
  <c r="N289" i="1"/>
  <c r="N288" i="1"/>
  <c r="N287" i="1"/>
  <c r="N286" i="1"/>
  <c r="N285" i="1"/>
  <c r="N284" i="1"/>
  <c r="N281" i="1"/>
  <c r="N279" i="1"/>
  <c r="N278" i="1"/>
  <c r="N277" i="1"/>
  <c r="N276" i="1"/>
  <c r="N274" i="1"/>
  <c r="N273" i="1"/>
  <c r="N272" i="1"/>
  <c r="N271" i="1"/>
  <c r="N269" i="1"/>
  <c r="N268" i="1"/>
  <c r="N266" i="1"/>
  <c r="N265" i="1"/>
  <c r="N263" i="1"/>
  <c r="N262" i="1"/>
  <c r="N261" i="1"/>
  <c r="N260" i="1"/>
  <c r="N259" i="1"/>
  <c r="N258" i="1"/>
  <c r="N257" i="1"/>
  <c r="N256" i="1"/>
  <c r="N255" i="1"/>
  <c r="N253" i="1"/>
  <c r="N252" i="1"/>
  <c r="N251" i="1"/>
  <c r="N250" i="1"/>
  <c r="N249" i="1"/>
  <c r="N248" i="1"/>
  <c r="N247" i="1"/>
  <c r="N246" i="1"/>
  <c r="N245" i="1"/>
  <c r="N244" i="1"/>
  <c r="N241" i="1"/>
  <c r="N240" i="1"/>
  <c r="N239" i="1"/>
  <c r="N237" i="1"/>
  <c r="N236" i="1"/>
  <c r="N235" i="1"/>
  <c r="N234" i="1"/>
  <c r="N233" i="1"/>
  <c r="N232" i="1"/>
  <c r="N228" i="1"/>
  <c r="N227" i="1"/>
  <c r="N224" i="1"/>
  <c r="N223" i="1"/>
  <c r="N218" i="1"/>
  <c r="N217" i="1"/>
  <c r="N215" i="1"/>
  <c r="N214" i="1"/>
  <c r="N213" i="1"/>
  <c r="N211" i="1"/>
  <c r="N209" i="1"/>
  <c r="N208" i="1"/>
  <c r="N207" i="1"/>
  <c r="N206" i="1"/>
  <c r="N205" i="1"/>
  <c r="N204" i="1"/>
  <c r="N203" i="1"/>
  <c r="N202" i="1"/>
  <c r="N200" i="1"/>
  <c r="N199" i="1"/>
  <c r="N196" i="1"/>
  <c r="N193" i="1"/>
  <c r="N192" i="1"/>
  <c r="N191" i="1"/>
  <c r="N186" i="1"/>
  <c r="N184" i="1"/>
  <c r="N175" i="1"/>
  <c r="N172" i="1"/>
  <c r="N171" i="1"/>
  <c r="N170" i="1"/>
  <c r="N169" i="1"/>
  <c r="N167" i="1"/>
  <c r="N165" i="1"/>
  <c r="N164" i="1"/>
  <c r="N148" i="1"/>
  <c r="N145" i="1"/>
  <c r="N144" i="1"/>
  <c r="N143" i="1"/>
  <c r="N141" i="1"/>
  <c r="N139" i="1"/>
  <c r="N138" i="1"/>
  <c r="N137" i="1"/>
  <c r="N136" i="1"/>
  <c r="N135" i="1"/>
  <c r="N134" i="1"/>
  <c r="N133" i="1"/>
  <c r="N131" i="1"/>
  <c r="N130" i="1"/>
  <c r="N129" i="1"/>
  <c r="N127" i="1"/>
  <c r="N126" i="1"/>
  <c r="N125" i="1"/>
  <c r="N124" i="1"/>
  <c r="N122" i="1"/>
  <c r="N120" i="1"/>
  <c r="N119" i="1"/>
  <c r="N116" i="1"/>
  <c r="N115" i="1"/>
  <c r="N114" i="1"/>
  <c r="N113" i="1"/>
  <c r="N112" i="1"/>
  <c r="N111" i="1"/>
  <c r="N109" i="1"/>
  <c r="N108" i="1"/>
  <c r="N107" i="1"/>
  <c r="N106" i="1"/>
  <c r="N105" i="1"/>
  <c r="N104" i="1"/>
  <c r="N102" i="1"/>
  <c r="N101" i="1"/>
  <c r="N100" i="1"/>
  <c r="N99" i="1"/>
  <c r="N97" i="1"/>
  <c r="N96" i="1"/>
  <c r="N94" i="1"/>
  <c r="N93" i="1"/>
  <c r="N91" i="1"/>
  <c r="N90" i="1"/>
  <c r="N89" i="1"/>
  <c r="N88" i="1"/>
  <c r="N86" i="1"/>
  <c r="N85" i="1"/>
  <c r="N84" i="1"/>
  <c r="N83" i="1"/>
  <c r="N82" i="1"/>
  <c r="N81" i="1"/>
  <c r="N80" i="1"/>
  <c r="N79" i="1"/>
  <c r="N77" i="1"/>
  <c r="N75" i="1"/>
  <c r="N74" i="1"/>
  <c r="N71" i="1"/>
  <c r="N70" i="1"/>
  <c r="N69" i="1"/>
  <c r="N68" i="1"/>
  <c r="N67" i="1"/>
  <c r="N66" i="1"/>
  <c r="N65" i="1"/>
  <c r="N64" i="1"/>
  <c r="N63" i="1"/>
  <c r="N62" i="1"/>
  <c r="N61" i="1"/>
  <c r="N59" i="1"/>
  <c r="N58" i="1"/>
  <c r="N57" i="1"/>
  <c r="N56" i="1"/>
  <c r="N55" i="1"/>
  <c r="N54" i="1"/>
  <c r="N53" i="1"/>
  <c r="N50" i="1"/>
  <c r="N48" i="1"/>
  <c r="N47" i="1"/>
  <c r="N45" i="1"/>
  <c r="N44" i="1"/>
  <c r="N43" i="1"/>
  <c r="N42" i="1"/>
  <c r="N41" i="1"/>
  <c r="N40" i="1"/>
  <c r="N38" i="1"/>
  <c r="N37" i="1"/>
  <c r="N36" i="1"/>
  <c r="N35" i="1"/>
  <c r="N33" i="1"/>
  <c r="N32" i="1"/>
  <c r="N31" i="1"/>
  <c r="N30" i="1"/>
  <c r="N29" i="1"/>
  <c r="N27" i="1"/>
  <c r="N26" i="1"/>
  <c r="N25" i="1"/>
  <c r="N24" i="1"/>
  <c r="N23" i="1"/>
  <c r="N22" i="1"/>
  <c r="N21" i="1"/>
  <c r="N19" i="1"/>
  <c r="N17" i="1"/>
  <c r="N14" i="1"/>
  <c r="N13" i="1"/>
  <c r="N12" i="1"/>
  <c r="N11" i="1"/>
  <c r="N10" i="1"/>
  <c r="N9" i="1"/>
  <c r="N8" i="1"/>
  <c r="N7" i="1"/>
  <c r="N6" i="1"/>
  <c r="L311" i="1"/>
  <c r="B311" i="1"/>
  <c r="L310" i="1"/>
  <c r="B310" i="1"/>
  <c r="L309" i="1"/>
  <c r="B309" i="1"/>
  <c r="L308" i="1"/>
  <c r="B308" i="1"/>
  <c r="L306" i="1"/>
  <c r="L305" i="1"/>
  <c r="B305" i="1"/>
  <c r="L304" i="1"/>
  <c r="L303" i="1"/>
  <c r="L47" i="1"/>
  <c r="L45" i="1"/>
  <c r="L44" i="1"/>
  <c r="L302" i="1"/>
  <c r="B302" i="1"/>
  <c r="L301" i="1"/>
  <c r="L300" i="1"/>
  <c r="B300" i="1"/>
  <c r="L43" i="1"/>
  <c r="B43" i="1"/>
  <c r="L299" i="1"/>
  <c r="B299" i="1"/>
  <c r="L297" i="1"/>
  <c r="L296" i="1"/>
  <c r="L295" i="1"/>
  <c r="L293" i="1"/>
  <c r="B293" i="1"/>
  <c r="L291" i="1"/>
  <c r="L290" i="1"/>
  <c r="B290" i="1"/>
  <c r="L289" i="1"/>
  <c r="B289" i="1"/>
  <c r="L42" i="1"/>
  <c r="B42" i="1"/>
  <c r="L288" i="1"/>
  <c r="B288" i="1"/>
  <c r="L287" i="1"/>
  <c r="L286" i="1"/>
  <c r="L285" i="1"/>
  <c r="B285" i="1"/>
  <c r="L284" i="1"/>
  <c r="L281" i="1"/>
  <c r="B281" i="1"/>
  <c r="L279" i="1"/>
  <c r="B279" i="1"/>
  <c r="L278" i="1"/>
  <c r="L41" i="1"/>
  <c r="B41" i="1"/>
  <c r="L277" i="1"/>
  <c r="B277" i="1"/>
  <c r="L40" i="1"/>
  <c r="B40" i="1"/>
  <c r="L276" i="1"/>
  <c r="B276" i="1"/>
  <c r="L274" i="1"/>
  <c r="B274" i="1"/>
  <c r="L273" i="1"/>
  <c r="L272" i="1"/>
  <c r="L38" i="1"/>
  <c r="L37" i="1"/>
  <c r="L271" i="1"/>
  <c r="B271" i="1"/>
  <c r="L36" i="1"/>
  <c r="B36" i="1"/>
  <c r="L269" i="1"/>
  <c r="B269" i="1"/>
  <c r="L268" i="1"/>
  <c r="B268" i="1"/>
  <c r="L35" i="1"/>
  <c r="B35" i="1"/>
  <c r="L266" i="1"/>
  <c r="B266" i="1"/>
  <c r="L265" i="1"/>
  <c r="B265" i="1"/>
  <c r="L263" i="1"/>
  <c r="B263" i="1"/>
  <c r="L262" i="1"/>
  <c r="B262" i="1"/>
  <c r="L261" i="1"/>
  <c r="B261" i="1"/>
  <c r="L260" i="1"/>
  <c r="B260" i="1"/>
  <c r="L33" i="1"/>
  <c r="L32" i="1"/>
  <c r="L259" i="1"/>
  <c r="B259" i="1"/>
  <c r="L258" i="1"/>
  <c r="B258" i="1"/>
  <c r="L257" i="1"/>
  <c r="L256" i="1"/>
  <c r="L255" i="1"/>
  <c r="L253" i="1"/>
  <c r="B253" i="1"/>
  <c r="L252" i="1"/>
  <c r="L251" i="1"/>
  <c r="B251" i="1"/>
  <c r="L250" i="1"/>
  <c r="B250" i="1"/>
  <c r="L249" i="1"/>
  <c r="B249" i="1"/>
  <c r="L248" i="1"/>
  <c r="L247" i="1"/>
  <c r="L246" i="1"/>
  <c r="L245" i="1"/>
  <c r="B245" i="1"/>
  <c r="L244" i="1"/>
  <c r="B244" i="1"/>
  <c r="L241" i="1"/>
  <c r="B241" i="1"/>
  <c r="L240" i="1"/>
  <c r="L239" i="1"/>
  <c r="B239" i="1"/>
  <c r="L237" i="1"/>
  <c r="L236" i="1"/>
  <c r="B236" i="1"/>
  <c r="L235" i="1"/>
  <c r="L234" i="1"/>
  <c r="L233" i="1"/>
  <c r="L232" i="1"/>
  <c r="B232" i="1"/>
  <c r="L228" i="1"/>
  <c r="B228" i="1"/>
  <c r="L227" i="1"/>
  <c r="B227" i="1"/>
  <c r="L224" i="1"/>
  <c r="L223" i="1"/>
  <c r="L31" i="1"/>
  <c r="B31" i="1"/>
  <c r="L218" i="1"/>
  <c r="B218" i="1"/>
  <c r="L217" i="1"/>
  <c r="B217" i="1"/>
  <c r="L215" i="1"/>
  <c r="B215" i="1"/>
  <c r="L214" i="1"/>
  <c r="L213" i="1"/>
  <c r="L211" i="1"/>
  <c r="L209" i="1"/>
  <c r="L208" i="1"/>
  <c r="B208" i="1"/>
  <c r="L30" i="1"/>
  <c r="L207" i="1"/>
  <c r="L206" i="1"/>
  <c r="L205" i="1"/>
  <c r="L29" i="1"/>
  <c r="B29" i="1"/>
  <c r="L204" i="1"/>
  <c r="B204" i="1"/>
  <c r="L203" i="1"/>
  <c r="B203" i="1"/>
  <c r="L202" i="1"/>
  <c r="B202" i="1"/>
  <c r="L200" i="1"/>
  <c r="B200" i="1"/>
  <c r="L199" i="1"/>
  <c r="B199" i="1"/>
  <c r="L196" i="1"/>
  <c r="B196" i="1"/>
  <c r="L193" i="1"/>
  <c r="L192" i="1"/>
  <c r="B192" i="1"/>
  <c r="L191" i="1"/>
  <c r="B191" i="1"/>
  <c r="L186" i="1"/>
  <c r="B186" i="1"/>
  <c r="L184" i="1"/>
  <c r="B184" i="1"/>
  <c r="L27" i="1"/>
  <c r="B27" i="1"/>
  <c r="L175" i="1"/>
  <c r="L172" i="1"/>
  <c r="L171" i="1"/>
  <c r="B171" i="1"/>
  <c r="L170" i="1"/>
  <c r="B170" i="1"/>
  <c r="L169" i="1"/>
  <c r="B169" i="1"/>
  <c r="L167" i="1"/>
  <c r="B167" i="1"/>
  <c r="L165" i="1"/>
  <c r="L164" i="1"/>
  <c r="L148" i="1"/>
  <c r="B148" i="1"/>
  <c r="L145" i="1"/>
  <c r="L144" i="1"/>
  <c r="B144" i="1"/>
  <c r="L143" i="1"/>
  <c r="B143" i="1"/>
  <c r="L141" i="1"/>
  <c r="B141" i="1"/>
  <c r="L139" i="1"/>
  <c r="L138" i="1"/>
  <c r="B138" i="1"/>
  <c r="L137" i="1"/>
  <c r="B137" i="1"/>
  <c r="L136" i="1"/>
  <c r="L135" i="1"/>
  <c r="L134" i="1"/>
  <c r="L133" i="1"/>
  <c r="B133" i="1"/>
  <c r="L131" i="1"/>
  <c r="L130" i="1"/>
  <c r="B130" i="1"/>
  <c r="L129" i="1"/>
  <c r="B129" i="1"/>
  <c r="L127" i="1"/>
  <c r="B127" i="1"/>
  <c r="L126" i="1"/>
  <c r="B126" i="1"/>
  <c r="L125" i="1"/>
  <c r="L124" i="1"/>
  <c r="B124" i="1"/>
  <c r="L122" i="1"/>
  <c r="B122" i="1"/>
  <c r="L120" i="1"/>
  <c r="B120" i="1"/>
  <c r="L26" i="1"/>
  <c r="B26" i="1"/>
  <c r="L25" i="1"/>
  <c r="B25" i="1"/>
  <c r="L119" i="1"/>
  <c r="B119" i="1"/>
  <c r="L116" i="1"/>
  <c r="L115" i="1"/>
  <c r="B115" i="1"/>
  <c r="L57" i="1"/>
  <c r="B57" i="1"/>
  <c r="L114" i="1"/>
  <c r="B114" i="1"/>
  <c r="L24" i="1"/>
  <c r="B24" i="1"/>
  <c r="L23" i="1"/>
  <c r="B23" i="1"/>
  <c r="L56" i="1"/>
  <c r="B56" i="1"/>
  <c r="L22" i="1"/>
  <c r="L113" i="1"/>
  <c r="B113" i="1"/>
  <c r="L21" i="1"/>
  <c r="B21" i="1"/>
  <c r="L112" i="1"/>
  <c r="B112" i="1"/>
  <c r="L55" i="1"/>
  <c r="B55" i="1"/>
  <c r="L111" i="1"/>
  <c r="B111" i="1"/>
  <c r="L109" i="1"/>
  <c r="B109" i="1"/>
  <c r="L108" i="1"/>
  <c r="L107" i="1"/>
  <c r="B107" i="1"/>
  <c r="L106" i="1"/>
  <c r="B106" i="1"/>
  <c r="L105" i="1"/>
  <c r="L104" i="1"/>
  <c r="B104" i="1"/>
  <c r="L102" i="1"/>
  <c r="B102" i="1"/>
  <c r="L101" i="1"/>
  <c r="L100" i="1"/>
  <c r="B100" i="1"/>
  <c r="L54" i="1"/>
  <c r="B54" i="1"/>
  <c r="L99" i="1"/>
  <c r="B99" i="1"/>
  <c r="L19" i="1"/>
  <c r="B19" i="1"/>
  <c r="L97" i="1"/>
  <c r="B97" i="1"/>
  <c r="L96" i="1"/>
  <c r="B96" i="1"/>
  <c r="L53" i="1"/>
  <c r="B53" i="1"/>
  <c r="L94" i="1"/>
  <c r="B94" i="1"/>
  <c r="L93" i="1"/>
  <c r="L91" i="1"/>
  <c r="B91" i="1"/>
  <c r="L90" i="1"/>
  <c r="L89" i="1"/>
  <c r="L88" i="1"/>
  <c r="B88" i="1"/>
  <c r="L86" i="1"/>
  <c r="B86" i="1"/>
  <c r="L17" i="1"/>
  <c r="B17" i="1"/>
  <c r="L50" i="1"/>
  <c r="B50" i="1"/>
  <c r="L85" i="1"/>
  <c r="L84" i="1"/>
  <c r="L14" i="1"/>
  <c r="B14" i="1"/>
  <c r="L13" i="1"/>
  <c r="B13" i="1"/>
  <c r="L12" i="1"/>
  <c r="L48" i="1"/>
  <c r="B48" i="1"/>
  <c r="L83" i="1"/>
  <c r="B83" i="1"/>
  <c r="L82" i="1"/>
  <c r="L81" i="1"/>
  <c r="L11" i="1"/>
  <c r="L80" i="1"/>
  <c r="L79" i="1"/>
  <c r="B79" i="1"/>
  <c r="L77" i="1"/>
  <c r="B77" i="1"/>
  <c r="L75" i="1"/>
  <c r="B75" i="1"/>
  <c r="L74" i="1"/>
  <c r="B74" i="1"/>
  <c r="L71" i="1"/>
  <c r="B71" i="1"/>
  <c r="L70" i="1"/>
  <c r="B70" i="1"/>
  <c r="L69" i="1"/>
  <c r="B69" i="1"/>
  <c r="L68" i="1"/>
  <c r="B68" i="1"/>
  <c r="L67" i="1"/>
  <c r="B67" i="1"/>
  <c r="L10" i="1"/>
  <c r="L66" i="1"/>
  <c r="B66" i="1"/>
  <c r="L65" i="1"/>
  <c r="L64" i="1"/>
  <c r="B64" i="1"/>
  <c r="L63" i="1"/>
  <c r="B63" i="1"/>
  <c r="L9" i="1"/>
  <c r="B9" i="1"/>
  <c r="L62" i="1"/>
  <c r="B62" i="1"/>
  <c r="L61" i="1"/>
  <c r="L59" i="1"/>
  <c r="L8" i="1"/>
  <c r="B8" i="1"/>
  <c r="L7" i="1"/>
  <c r="B7" i="1"/>
  <c r="L6" i="1"/>
  <c r="B6" i="1"/>
  <c r="L58" i="1"/>
  <c r="B58" i="1"/>
  <c r="L313" i="1" l="1"/>
</calcChain>
</file>

<file path=xl/sharedStrings.xml><?xml version="1.0" encoding="utf-8"?>
<sst xmlns="http://schemas.openxmlformats.org/spreadsheetml/2006/main" count="847" uniqueCount="405">
  <si>
    <t>Category</t>
  </si>
  <si>
    <t>VTech Use Only</t>
  </si>
  <si>
    <t>Toy Fair Code</t>
  </si>
  <si>
    <t>Item Number</t>
  </si>
  <si>
    <t>Description</t>
  </si>
  <si>
    <t>Age</t>
  </si>
  <si>
    <t>Pack size</t>
  </si>
  <si>
    <t xml:space="preserve">
List Price 
ex GST</t>
  </si>
  <si>
    <t>SRP</t>
  </si>
  <si>
    <t>VIC DC Avail</t>
  </si>
  <si>
    <t>Order Qty</t>
  </si>
  <si>
    <t>APN</t>
  </si>
  <si>
    <t>April</t>
  </si>
  <si>
    <t>July</t>
  </si>
  <si>
    <t>Nursery</t>
  </si>
  <si>
    <t xml:space="preserve">                               Electronic Plush</t>
  </si>
  <si>
    <t>Snuggle &amp; Cuddle Fox</t>
  </si>
  <si>
    <t>Birth +</t>
  </si>
  <si>
    <t>Now</t>
  </si>
  <si>
    <t>Sleepy Glow Bear</t>
  </si>
  <si>
    <t>Snooze &amp; Soothe Elephant Blue</t>
  </si>
  <si>
    <t>Snooze &amp; Soothe Elephant Pink</t>
  </si>
  <si>
    <t>NEW</t>
  </si>
  <si>
    <t>Soothing Sounds Bear Blue</t>
  </si>
  <si>
    <t>Birth+</t>
  </si>
  <si>
    <t xml:space="preserve">April </t>
  </si>
  <si>
    <t>Soothing Sounds Bear Pink</t>
  </si>
  <si>
    <t>My Sleepy Sloth</t>
  </si>
  <si>
    <t>Little Singing Puppy Pink</t>
  </si>
  <si>
    <t>3-18 months</t>
  </si>
  <si>
    <t>Little Singing Puppy Asst (Tan/Pink)</t>
  </si>
  <si>
    <t>Little Singing Puppy Tan</t>
  </si>
  <si>
    <t>3417765023033</t>
  </si>
  <si>
    <t>3417765023538</t>
  </si>
  <si>
    <t>Moosical Beads</t>
  </si>
  <si>
    <t xml:space="preserve">                                Gift Sets</t>
  </si>
  <si>
    <t xml:space="preserve">My 1st Gift Set </t>
  </si>
  <si>
    <t xml:space="preserve">Now </t>
  </si>
  <si>
    <t xml:space="preserve">                                Projectors &amp; Mobiles</t>
  </si>
  <si>
    <t xml:space="preserve">Lullaby Sheep Cot Light Blue </t>
  </si>
  <si>
    <t>Sleepy Sloth Cot Light</t>
  </si>
  <si>
    <t xml:space="preserve">July </t>
  </si>
  <si>
    <t>Sleepy Time Travel Mobile</t>
  </si>
  <si>
    <t>Starlight Sounds Hippo Blue</t>
  </si>
  <si>
    <t>Starlight Sounds Hippo Pink</t>
  </si>
  <si>
    <t>Starlight Sounds Polar Bear</t>
  </si>
  <si>
    <t>Lullaby Lambs Mobile</t>
  </si>
  <si>
    <t xml:space="preserve">                               Play Gyms &amp; Tummy Time</t>
  </si>
  <si>
    <t>Tummy Time Discovery Pillow</t>
  </si>
  <si>
    <t>Kick &amp; Score Play Gym</t>
  </si>
  <si>
    <t>Sunshine Days Tummy Time Piano</t>
  </si>
  <si>
    <t>3-24 months</t>
  </si>
  <si>
    <t>Play &amp; Dream Kicking Piano</t>
  </si>
  <si>
    <t>6-in-1 Playtime Tunnel</t>
  </si>
  <si>
    <t>3-36 months</t>
  </si>
  <si>
    <t>Sept - One Drop Only</t>
  </si>
  <si>
    <t xml:space="preserve">                               Motor Skill Development</t>
  </si>
  <si>
    <t>Puppy Sounds Guitar</t>
  </si>
  <si>
    <t>On-the-Go Soft Zebra</t>
  </si>
  <si>
    <t>Explore &amp; Discover Roller</t>
  </si>
  <si>
    <t xml:space="preserve">Sept </t>
  </si>
  <si>
    <t>On-the-Go Animal Arch</t>
  </si>
  <si>
    <t xml:space="preserve">                               Rattles &amp; Teethers</t>
  </si>
  <si>
    <t>Drive &amp; Discover Baby Keys</t>
  </si>
  <si>
    <t xml:space="preserve">My 1st Car Key Rattle </t>
  </si>
  <si>
    <t xml:space="preserve">Birth+ </t>
  </si>
  <si>
    <t>Shake &amp; Explore Lion</t>
  </si>
  <si>
    <t xml:space="preserve">Shake &amp; Sounds Caterpillar </t>
  </si>
  <si>
    <t>Shaking Sounds Tambourine</t>
  </si>
  <si>
    <t>Rattle &amp; Shake Birdie</t>
  </si>
  <si>
    <t xml:space="preserve">                               Role Play</t>
  </si>
  <si>
    <t>Peek and Play Phone</t>
  </si>
  <si>
    <t>Peek and Play Phone Pink</t>
  </si>
  <si>
    <t xml:space="preserve">                               Books</t>
  </si>
  <si>
    <t>Musical Rhymes Book</t>
  </si>
  <si>
    <t>Infant</t>
  </si>
  <si>
    <t xml:space="preserve">                               Electronic Animal Play</t>
  </si>
  <si>
    <t>Peek-a-Boo Bear</t>
  </si>
  <si>
    <t>6-36 months</t>
  </si>
  <si>
    <t>Skate-Along Kitty</t>
  </si>
  <si>
    <t xml:space="preserve">12-36 months </t>
  </si>
  <si>
    <t>Walk &amp; Woof Puppy</t>
  </si>
  <si>
    <t>Learn &amp; Grow Farm</t>
  </si>
  <si>
    <t>1-5 years</t>
  </si>
  <si>
    <t>Style &amp; Sparkle Unicorn</t>
  </si>
  <si>
    <t>18+ months</t>
  </si>
  <si>
    <t>Let's Go, My Friend Pup</t>
  </si>
  <si>
    <t>18-36 months</t>
  </si>
  <si>
    <t>Feed Me Dino</t>
  </si>
  <si>
    <t>1½ -4 years</t>
  </si>
  <si>
    <t>Seaside Spinning Top</t>
  </si>
  <si>
    <t>6+ months</t>
  </si>
  <si>
    <t>Sing-Along Spinning Wheel Refresh</t>
  </si>
  <si>
    <t>6-24 months</t>
  </si>
  <si>
    <t>Crawl &amp; Learn Bright Lights Ball</t>
  </si>
  <si>
    <t>Crawl &amp; Learn Bright Lights Ball Pink</t>
  </si>
  <si>
    <t>Turn &amp; Learn Cube</t>
  </si>
  <si>
    <t>Turn &amp; Learn Cube Pink</t>
  </si>
  <si>
    <t>Peek-a-Boo Surprise</t>
  </si>
  <si>
    <t xml:space="preserve">6-36 months </t>
  </si>
  <si>
    <t>3-in-1 Magic Move Ball</t>
  </si>
  <si>
    <t>Sensory Time Activity Table</t>
  </si>
  <si>
    <t>Twist &amp; Play Cube</t>
  </si>
  <si>
    <t>9-36 months</t>
  </si>
  <si>
    <t>Crawl with Me Elephant Asst (Blue/ Pink)</t>
  </si>
  <si>
    <t>Crawl with Me Elephant</t>
  </si>
  <si>
    <t>3417765332036</t>
  </si>
  <si>
    <t xml:space="preserve">Crawl with Me Elephant Pink </t>
  </si>
  <si>
    <t>3417765332531</t>
  </si>
  <si>
    <t>Drop &amp; Discover Ball Pit</t>
  </si>
  <si>
    <t>Twist &amp; Teach Animal Cube</t>
  </si>
  <si>
    <t xml:space="preserve">                               Laptops &amp; Tablets</t>
  </si>
  <si>
    <t>Brilliant Baby Laptop Pink</t>
  </si>
  <si>
    <t>Take Along Tunes Radio</t>
  </si>
  <si>
    <t xml:space="preserve">Tiny Touch Remote </t>
  </si>
  <si>
    <t>Swipe &amp; Discover Phone</t>
  </si>
  <si>
    <t>Turn &amp; Learn Driver</t>
  </si>
  <si>
    <t>I See Me Lion Mirror</t>
  </si>
  <si>
    <t>Musical Spin And Play Kitty</t>
  </si>
  <si>
    <t>Tiny Tot Driver</t>
  </si>
  <si>
    <t>12-36 months</t>
  </si>
  <si>
    <t>Spin &amp; Learn Colours Torch</t>
  </si>
  <si>
    <t xml:space="preserve">                                Vehicles</t>
  </si>
  <si>
    <t>Put &amp; Take Dumper Truck</t>
  </si>
  <si>
    <t>Pop &amp; Sing Animal Train</t>
  </si>
  <si>
    <t>Push &amp; Spin Helicopter</t>
  </si>
  <si>
    <t>Race-Along Bear</t>
  </si>
  <si>
    <t>Four Seasons Dress-Up Book</t>
  </si>
  <si>
    <t>Touch &amp; Teach Sea Turtle</t>
  </si>
  <si>
    <t xml:space="preserve">                                Walkers</t>
  </si>
  <si>
    <t xml:space="preserve">First Steps Baby Walker Yellow </t>
  </si>
  <si>
    <t>6-30 months</t>
  </si>
  <si>
    <t xml:space="preserve">First Steps Baby Walker Pink </t>
  </si>
  <si>
    <t xml:space="preserve">                                Ride Ons &amp; Bouncing Toys</t>
  </si>
  <si>
    <t>Push &amp; Ride Alphabet Train Red</t>
  </si>
  <si>
    <t>Push &amp; Ride Alphabet Train Pink</t>
  </si>
  <si>
    <t>Rock &amp; Ride Unicorn</t>
  </si>
  <si>
    <t>Push, Gallop &amp; Ride Pony</t>
  </si>
  <si>
    <t>18-36 Months</t>
  </si>
  <si>
    <t>Eco-friendly Toys</t>
  </si>
  <si>
    <t xml:space="preserve">Touch &amp; Feel Sensory Keys </t>
  </si>
  <si>
    <t>Busy Musical Bee</t>
  </si>
  <si>
    <t xml:space="preserve">Soft Discovery Turtle </t>
  </si>
  <si>
    <t xml:space="preserve">Stack, Rattle &amp; Link Elephant </t>
  </si>
  <si>
    <t>Sorting Fun Apple</t>
  </si>
  <si>
    <t>Ride &amp; Go Recycling Truck</t>
  </si>
  <si>
    <t>Bath Toys</t>
  </si>
  <si>
    <t>Stack &amp; Splash Bathtime Boats</t>
  </si>
  <si>
    <t>6-In-1 Bath Set</t>
  </si>
  <si>
    <t>Splashing Fun Otter</t>
  </si>
  <si>
    <t>Splash &amp; Play Elephant</t>
  </si>
  <si>
    <t>Splash &amp; Play Octopus</t>
  </si>
  <si>
    <t>Bubble Time Turtle</t>
  </si>
  <si>
    <t>Preschool</t>
  </si>
  <si>
    <t xml:space="preserve">                                Phonics</t>
  </si>
  <si>
    <t>Playtime Bus with Phonics</t>
  </si>
  <si>
    <t>2-5 years</t>
  </si>
  <si>
    <t>Alphabet Apple</t>
  </si>
  <si>
    <t>Smellephant</t>
  </si>
  <si>
    <t>Chat &amp; Discover Phone</t>
  </si>
  <si>
    <t xml:space="preserve">2-5 years </t>
  </si>
  <si>
    <t>Pop &amp; Spin Mower</t>
  </si>
  <si>
    <t>Race &amp; Learn Driver</t>
  </si>
  <si>
    <t xml:space="preserve">3-6 years </t>
  </si>
  <si>
    <t>My Busy Workbench</t>
  </si>
  <si>
    <t xml:space="preserve">                                Music </t>
  </si>
  <si>
    <t>KidiBeats Drum Set</t>
  </si>
  <si>
    <t xml:space="preserve">Learning Tunes Music Player </t>
  </si>
  <si>
    <t>3-6 years</t>
  </si>
  <si>
    <t xml:space="preserve">Singing Sounds Microphone </t>
  </si>
  <si>
    <t>2-6 years</t>
  </si>
  <si>
    <t xml:space="preserve">                                Tablet  &amp; Laptops</t>
  </si>
  <si>
    <t xml:space="preserve">Learn &amp; Discover Tablet </t>
  </si>
  <si>
    <t>Toddler Tech Laptop Black</t>
  </si>
  <si>
    <t>Toddler Tech Laptop Pink</t>
  </si>
  <si>
    <t>My Laptop</t>
  </si>
  <si>
    <t>My Zone Laptop</t>
  </si>
  <si>
    <t>Little Smart Top</t>
  </si>
  <si>
    <t>Little Smart Top Pink</t>
  </si>
  <si>
    <t xml:space="preserve">                                Activity Desk</t>
  </si>
  <si>
    <t>Learn &amp; Draw Activity Desk Pink</t>
  </si>
  <si>
    <t xml:space="preserve">VTech Art </t>
  </si>
  <si>
    <t>Make &amp; Spin Bouquet</t>
  </si>
  <si>
    <t xml:space="preserve">3+ years </t>
  </si>
  <si>
    <t xml:space="preserve">JotBot The Smart Drawing Robot </t>
  </si>
  <si>
    <t>3-5 years</t>
  </si>
  <si>
    <t>Magic Lights 3D</t>
  </si>
  <si>
    <t>4+ years</t>
  </si>
  <si>
    <t xml:space="preserve">Toot-Toot Drivers              </t>
  </si>
  <si>
    <t xml:space="preserve">                               Toot-Toot Drivers Vehicles</t>
  </si>
  <si>
    <t xml:space="preserve">Toot-Toot Drivers Vehicles Asst CDU </t>
  </si>
  <si>
    <t xml:space="preserve">Fire Engine x 1 </t>
  </si>
  <si>
    <t>3417765140037</t>
  </si>
  <si>
    <t xml:space="preserve">Aeroplane x 1 </t>
  </si>
  <si>
    <t>3417765169038</t>
  </si>
  <si>
    <t xml:space="preserve">Off-Roader x 1 </t>
  </si>
  <si>
    <t>3417765171031</t>
  </si>
  <si>
    <t xml:space="preserve">Dumper Truck x 1 </t>
  </si>
  <si>
    <t>3417765173035</t>
  </si>
  <si>
    <t xml:space="preserve">Police Car x 1 </t>
  </si>
  <si>
    <t>3417765172038</t>
  </si>
  <si>
    <t xml:space="preserve">Bulldozer x 1 </t>
  </si>
  <si>
    <t>3417765078033</t>
  </si>
  <si>
    <t xml:space="preserve">Hot Rod x 1 </t>
  </si>
  <si>
    <t>3417765079030</t>
  </si>
  <si>
    <t>Steam Train x 2</t>
  </si>
  <si>
    <t>3417765080036</t>
  </si>
  <si>
    <t xml:space="preserve">Monster Truck x 1 </t>
  </si>
  <si>
    <t>3417765018039</t>
  </si>
  <si>
    <t xml:space="preserve">Cement Mixer x 1 </t>
  </si>
  <si>
    <t>3417765400032</t>
  </si>
  <si>
    <t xml:space="preserve">Pick-Up Truck x 1 </t>
  </si>
  <si>
    <t>3417765401039</t>
  </si>
  <si>
    <t>Fire Truck x 3</t>
  </si>
  <si>
    <t>3417765431036</t>
  </si>
  <si>
    <t>Helicopter x 3</t>
  </si>
  <si>
    <t>3417765432033</t>
  </si>
  <si>
    <t>Garbage Truck  x 3</t>
  </si>
  <si>
    <t>3417765434037</t>
  </si>
  <si>
    <t>Dump Truck x 3</t>
  </si>
  <si>
    <t>3417765436031</t>
  </si>
  <si>
    <t>Toot-Toot Drivers Big Vehicle Carrier</t>
  </si>
  <si>
    <t>Toot-Toot Drivers Smart Monster Truck</t>
  </si>
  <si>
    <t>1.5-5 years</t>
  </si>
  <si>
    <t>Late Mar</t>
  </si>
  <si>
    <t xml:space="preserve">                               Toot-Toot Drivers Tracks</t>
  </si>
  <si>
    <t>Toot-Toot Drivers Deluxe Track Set</t>
  </si>
  <si>
    <t xml:space="preserve">                               Toot-Toot Drivers Playsets</t>
  </si>
  <si>
    <t xml:space="preserve">Toot-Toot Drivers 3-in-1 Raceway </t>
  </si>
  <si>
    <t>Toot-Toot Drivers 4-in-1 Raceway</t>
  </si>
  <si>
    <t>Toot-Toot Drivers Fire Station</t>
  </si>
  <si>
    <t>Toot-Toot Drivers Construction Site</t>
  </si>
  <si>
    <t xml:space="preserve"> Toot-Toot Drivers Disney</t>
  </si>
  <si>
    <t xml:space="preserve">                                Toot-Toot Drivers Disney Vehicles</t>
  </si>
  <si>
    <t>80-405003-012</t>
  </si>
  <si>
    <t xml:space="preserve">
Toot-Toot Drivers Disney Vehicles Asst CDU
</t>
  </si>
  <si>
    <t>1-3 years</t>
  </si>
  <si>
    <t>Mickey Convertible x 3</t>
  </si>
  <si>
    <t>Minnie Convertible x 3</t>
  </si>
  <si>
    <t xml:space="preserve">Daisy Convertible x 1 </t>
  </si>
  <si>
    <t>Goofy Tow Truck x 1</t>
  </si>
  <si>
    <t xml:space="preserve">Goofy Police Car x 1 </t>
  </si>
  <si>
    <t>Mickey Gold Car x 2</t>
  </si>
  <si>
    <t>Minnie Helicopter x 1</t>
  </si>
  <si>
    <t xml:space="preserve">                               Toot Toot Drivers Disney Playsets</t>
  </si>
  <si>
    <t>Toot-Toot Drivers Mickey Mouse Café</t>
  </si>
  <si>
    <t xml:space="preserve"> Toot-Toot Drivers Cocomelon</t>
  </si>
  <si>
    <t>Toot-Toot Drivers Cocomelon Vehicles Asst</t>
  </si>
  <si>
    <t xml:space="preserve">1.5-5 years </t>
  </si>
  <si>
    <t xml:space="preserve">JJ's Tractor &amp; Track </t>
  </si>
  <si>
    <t xml:space="preserve">JJ's Family Car &amp; Track </t>
  </si>
  <si>
    <t xml:space="preserve">Cody's School Bus &amp; Track </t>
  </si>
  <si>
    <t>JJ's Recycling Truck &amp; Track</t>
  </si>
  <si>
    <t>Toot-Toot Drivers CoComelon Treehouse Track Set</t>
  </si>
  <si>
    <t>Toot-Toot Drivers CoComelon Cart Racers Grocery Store Track Set</t>
  </si>
  <si>
    <t>Toot-Toot Drivers CoComelon JJ's House Track Set</t>
  </si>
  <si>
    <t xml:space="preserve"> Toot-Toot Cory Carson</t>
  </si>
  <si>
    <t xml:space="preserve">                                Toot-Toot Cory Carson Vehicles</t>
  </si>
  <si>
    <t>Toot-Toot Cory Carson SmartPoint Vehicles Asst CDU</t>
  </si>
  <si>
    <t xml:space="preserve">                                Toot-Toot Cory Carson Playmat </t>
  </si>
  <si>
    <t xml:space="preserve"> Toot-Toot Friends</t>
  </si>
  <si>
    <t xml:space="preserve">Toot-Toot Friends Pony &amp; Friends Stable </t>
  </si>
  <si>
    <t>Toot-Toot Friends 2-in-1 Dinosaur Park</t>
  </si>
  <si>
    <t>Marble Rush</t>
  </si>
  <si>
    <t>Marble Rush Starter Set</t>
  </si>
  <si>
    <t>Marble Rush Double Drop Set</t>
  </si>
  <si>
    <t>Marble Rush Fun Fair Set</t>
  </si>
  <si>
    <t>Marble Rush Speedway</t>
  </si>
  <si>
    <t>Marble Rush Launch Pad</t>
  </si>
  <si>
    <t>Marble Rush Corkscrew Challenge</t>
  </si>
  <si>
    <t>Marble Rush Magnetic Magic</t>
  </si>
  <si>
    <t>Marble Rush Super Sky City</t>
  </si>
  <si>
    <t xml:space="preserve">4+ years </t>
  </si>
  <si>
    <t>Marble Rush Spidey &amp; Friends</t>
  </si>
  <si>
    <t>Marble Rush Go-Spidey-Go! Set</t>
  </si>
  <si>
    <t xml:space="preserve"> Kidi Friends</t>
  </si>
  <si>
    <t>Hope the Rainbow Husky</t>
  </si>
  <si>
    <t>3-8 years</t>
  </si>
  <si>
    <t>Kosy the Kissing Puppy</t>
  </si>
  <si>
    <t xml:space="preserve">DJ Beat Boxer </t>
  </si>
  <si>
    <t>5+ years</t>
  </si>
  <si>
    <t>Switch &amp; Go Dinos</t>
  </si>
  <si>
    <t>Switch &amp; Go Dinos Dino Eggs</t>
  </si>
  <si>
    <t>Switch &amp; Go Dinos Micro Crew Asst</t>
  </si>
  <si>
    <t xml:space="preserve">Switch &amp; Go Dinos Claw the T-Rex </t>
  </si>
  <si>
    <t>Switch &amp; Go Dinos Soar the Pternondon</t>
  </si>
  <si>
    <t xml:space="preserve">Switch &amp; Go Dinos Slam the Stegosaurus </t>
  </si>
  <si>
    <t xml:space="preserve">Switch &amp; Go Dinos Thunder the Spinosauras </t>
  </si>
  <si>
    <t xml:space="preserve">Switch &amp; Go Dinos Mini Light Projection Dinos Blaze the T-Rex </t>
  </si>
  <si>
    <t>3417765379031</t>
  </si>
  <si>
    <t>Switch &amp; Go Dinos Light Projection Dinos Asst</t>
  </si>
  <si>
    <t>Switch &amp; Go Dinos Light Projection Dinos - Flare the T-Rex</t>
  </si>
  <si>
    <t>3417765380037</t>
  </si>
  <si>
    <t>Switch &amp; Go Dinos Light Projection Dinos - Spark the Velociraptor</t>
  </si>
  <si>
    <t>3417765381034</t>
  </si>
  <si>
    <t>Switch &amp; Go Bruiser The Gorilla</t>
  </si>
  <si>
    <t xml:space="preserve">3-8 years </t>
  </si>
  <si>
    <t>Switch &amp; Go Dinos Action Crew Asst</t>
  </si>
  <si>
    <t>Switch &amp; Go Dinos Chaser the Therizinosaurus</t>
  </si>
  <si>
    <t xml:space="preserve">Switch &amp; Go Dinos Charger the Triceraptops </t>
  </si>
  <si>
    <t>Switch &amp; Go Dinos Seeker  the  T-Rex</t>
  </si>
  <si>
    <t xml:space="preserve">NEW </t>
  </si>
  <si>
    <t>Switch &amp; Go Dinos Thrash the T-Rex</t>
  </si>
  <si>
    <t>Switch &amp; Go Dinos Smash the T-Rex</t>
  </si>
  <si>
    <t>Switch &amp; Go Dinos Bash the Triceratops</t>
  </si>
  <si>
    <t>Switch &amp; Go Dinos Rush the Velociraptor</t>
  </si>
  <si>
    <t>Switch &amp; Go Dinos Rescue Raiders 3-in-1</t>
  </si>
  <si>
    <t>Switch &amp; Go Dinos Dash the T-Rex</t>
  </si>
  <si>
    <t>Car-Board Racers</t>
  </si>
  <si>
    <t>Car-Board Racers 4x4 &amp; Track</t>
  </si>
  <si>
    <t xml:space="preserve">5+ years </t>
  </si>
  <si>
    <t>Car-Board Racers Monster Truck &amp; Track</t>
  </si>
  <si>
    <t>Car-Board Racers Off-Roader &amp; Track</t>
  </si>
  <si>
    <t>KidiTech</t>
  </si>
  <si>
    <t xml:space="preserve">                                Cameras</t>
  </si>
  <si>
    <t>Kidizoom Duo 5.0 Blue</t>
  </si>
  <si>
    <t>3-9 years</t>
  </si>
  <si>
    <t>Kidizoom Duo 5.0 Pink</t>
  </si>
  <si>
    <t xml:space="preserve">Kidizoom Duo FX Blue </t>
  </si>
  <si>
    <t xml:space="preserve">Kidizoom Duo FX Pink </t>
  </si>
  <si>
    <t>Kidizoom Action Cam HD</t>
  </si>
  <si>
    <t>Kidizoom Studio Blue</t>
  </si>
  <si>
    <t>5-12 years</t>
  </si>
  <si>
    <t>Kidizoom Studio Purple</t>
  </si>
  <si>
    <t>Kidizoom Print Cam Red</t>
  </si>
  <si>
    <t>Kidizoom Print Cam Blue</t>
  </si>
  <si>
    <t>Kidizoom Print Cam Paper Refill Pack</t>
  </si>
  <si>
    <t xml:space="preserve">                               Smartwatches</t>
  </si>
  <si>
    <t>Kidizoom Smartwatch DX2.0 Blue</t>
  </si>
  <si>
    <t>Kidizoom Smartwatch DX2.0 Purple</t>
  </si>
  <si>
    <t>Kidizoom Smartwatch DX2.0 Red with Unicorns</t>
  </si>
  <si>
    <t>Kidizoom Smartwatch DX2.0 Pink</t>
  </si>
  <si>
    <t>Kidizoom Smartwatch DX2.0 Black</t>
  </si>
  <si>
    <t>Kidizoom Smartwatch Max - Blue</t>
  </si>
  <si>
    <t>Kidizoom Smartwatch Max - Pink</t>
  </si>
  <si>
    <t>Kidizoom Smartwatch Max - Purple</t>
  </si>
  <si>
    <t>Kidizoom Smartwatch Max - Black</t>
  </si>
  <si>
    <t xml:space="preserve">                                KidiGo</t>
  </si>
  <si>
    <t>KidiGo Basketball</t>
  </si>
  <si>
    <t>KidiGo NexTag</t>
  </si>
  <si>
    <t xml:space="preserve">                                KidiGear</t>
  </si>
  <si>
    <t>KidiGear Walkie Talkies Blue</t>
  </si>
  <si>
    <t>KidiGear Walkie Talkies Pink</t>
  </si>
  <si>
    <t xml:space="preserve">                                Secret Safe  </t>
  </si>
  <si>
    <t>Secret Safe Notebook Pink</t>
  </si>
  <si>
    <t>6-11 years</t>
  </si>
  <si>
    <t>Secret Safe Magic Notebook</t>
  </si>
  <si>
    <t>Secret Safe Diary Colour</t>
  </si>
  <si>
    <t>Secret Safe Diary Light Show</t>
  </si>
  <si>
    <t xml:space="preserve">                                Kidi Dreams</t>
  </si>
  <si>
    <t>KidiMagic Sparkle</t>
  </si>
  <si>
    <t xml:space="preserve">6+ years </t>
  </si>
  <si>
    <t>KidiMagic StarLight</t>
  </si>
  <si>
    <t xml:space="preserve">6-12 years </t>
  </si>
  <si>
    <t>Kidi DJ Mix</t>
  </si>
  <si>
    <t>SuperSound Karaoke</t>
  </si>
  <si>
    <t xml:space="preserve">14+ years </t>
  </si>
  <si>
    <t xml:space="preserve">                               Genio My First Laptop</t>
  </si>
  <si>
    <t>Genio My First Laptop</t>
  </si>
  <si>
    <t>5-10 years</t>
  </si>
  <si>
    <t xml:space="preserve"> Licensed - Favourite Characters</t>
  </si>
  <si>
    <t xml:space="preserve">                                Bluey Licensed </t>
  </si>
  <si>
    <t>Bluey Ring Ring Phone</t>
  </si>
  <si>
    <t>Bluey Wackadoo Watch</t>
  </si>
  <si>
    <t>Bingo Wackadoo Watch</t>
  </si>
  <si>
    <t>Shake It Bluey</t>
  </si>
  <si>
    <t>Bluey's Book of Games</t>
  </si>
  <si>
    <t>Bluey's Keytar</t>
  </si>
  <si>
    <t>Bluey Game Time Laptop</t>
  </si>
  <si>
    <t>Scooter Time Bluey</t>
  </si>
  <si>
    <t xml:space="preserve">                                Mickey &amp; Minnie Mouse Licensed </t>
  </si>
  <si>
    <t xml:space="preserve">Minnie Mouse Learning Watch </t>
  </si>
  <si>
    <t>3+ years</t>
  </si>
  <si>
    <t xml:space="preserve">                             Spidey and his Amazing Friends Licensed </t>
  </si>
  <si>
    <t>Spidey Learning Watch</t>
  </si>
  <si>
    <t>Spidey Learning Book</t>
  </si>
  <si>
    <t>Spidey Learning Laptop</t>
  </si>
  <si>
    <t xml:space="preserve">                                Paw Patrol Licensed </t>
  </si>
  <si>
    <t>Paw Patrol Learning Watch Asst</t>
  </si>
  <si>
    <t xml:space="preserve">Paw Patrol Chase Learning Watch </t>
  </si>
  <si>
    <t xml:space="preserve">Paw Patrol Marshall Learning Watch </t>
  </si>
  <si>
    <t xml:space="preserve">Paw Patrol Skye Learning Watch </t>
  </si>
  <si>
    <t>Paw Patrol Chase To The Rescue</t>
  </si>
  <si>
    <t>Paw Patrol Skye To The Rescue</t>
  </si>
  <si>
    <t>Paw Patrol Mighty Pups Touch &amp; Teach 
Word Book</t>
  </si>
  <si>
    <t>Paw Patrol Driver ATV &amp; Fire Truck</t>
  </si>
  <si>
    <t xml:space="preserve">                                Peppa Pig Licensed </t>
  </si>
  <si>
    <t>Peppa Pig Learning Watch - Purple</t>
  </si>
  <si>
    <t>Peppa Pig Learning Watch - Blue</t>
  </si>
  <si>
    <t>Peppa Pig Learn &amp; Discover Book</t>
  </si>
  <si>
    <t>2+ years</t>
  </si>
  <si>
    <t>Peppa Pig Smart Play Laptop</t>
  </si>
  <si>
    <t xml:space="preserve">2+ years </t>
  </si>
  <si>
    <t>Grand Total</t>
  </si>
  <si>
    <t>DELIVERY TERMS: FIS BRISBANE, SYDNEY, MELBOURNE, ADELAIDE, PERTH</t>
  </si>
  <si>
    <t>Agent</t>
  </si>
  <si>
    <t>Order No</t>
  </si>
  <si>
    <t>Date</t>
  </si>
  <si>
    <t>Customer Phone</t>
  </si>
  <si>
    <t>Customer Name</t>
  </si>
  <si>
    <t>Customer E-mail</t>
  </si>
  <si>
    <t>Customer Address</t>
  </si>
  <si>
    <t xml:space="preserve">Total </t>
  </si>
  <si>
    <t xml:space="preserve">Suggested sell 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</si>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</sst>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General_)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  <scheme val="minor"/>
    </font>
    <font>
      <sz val="12"/>
      <name val="Helv"/>
      <family val="2"/>
    </font>
    <font>
      <sz val="18"/>
      <color theme="1"/>
      <name val="Arial"/>
      <family val="2"/>
    </font>
    <font>
      <b/>
      <i/>
      <sz val="18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8"/>
      <color rgb="FFFF0000"/>
      <name val="Arial"/>
      <family val="2"/>
    </font>
    <font>
      <sz val="18"/>
      <color rgb="FFFF0000"/>
      <name val="Arial"/>
      <family val="2"/>
    </font>
    <font>
      <sz val="18"/>
      <name val="Arial"/>
      <family val="2"/>
    </font>
    <font>
      <sz val="18"/>
      <color rgb="FF0070C0"/>
      <name val="Arial"/>
      <family val="2"/>
    </font>
    <font>
      <i/>
      <sz val="18"/>
      <color rgb="FF0070C0"/>
      <name val="Arial"/>
      <family val="2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0000"/>
      <name val="Arial"/>
      <family val="2"/>
    </font>
    <font>
      <sz val="16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i/>
      <strike/>
      <sz val="16"/>
      <color theme="1"/>
      <name val="Arial"/>
      <family val="2"/>
    </font>
    <font>
      <b/>
      <i/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0" fillId="0" borderId="0"/>
    <xf numFmtId="0" fontId="1" fillId="0" borderId="0"/>
  </cellStyleXfs>
  <cellXfs count="205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9" fillId="0" borderId="0" xfId="0" applyFont="1"/>
    <xf numFmtId="165" fontId="8" fillId="0" borderId="4" xfId="1" applyFont="1" applyBorder="1" applyAlignment="1" applyProtection="1">
      <alignment horizontal="center" vertical="center"/>
      <protection locked="0"/>
    </xf>
    <xf numFmtId="165" fontId="11" fillId="0" borderId="5" xfId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164" fontId="8" fillId="0" borderId="5" xfId="0" applyNumberFormat="1" applyFont="1" applyBorder="1" applyAlignment="1" applyProtection="1">
      <alignment horizontal="center" vertical="center"/>
      <protection locked="0"/>
    </xf>
    <xf numFmtId="164" fontId="8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165" fontId="14" fillId="0" borderId="4" xfId="1" applyFont="1" applyBorder="1" applyAlignment="1" applyProtection="1">
      <alignment horizontal="center" vertical="center"/>
      <protection locked="0"/>
    </xf>
    <xf numFmtId="165" fontId="15" fillId="4" borderId="5" xfId="1" applyFont="1" applyFill="1" applyBorder="1" applyAlignment="1" applyProtection="1">
      <alignment horizontal="center" vertical="center"/>
      <protection locked="0"/>
    </xf>
    <xf numFmtId="165" fontId="15" fillId="0" borderId="5" xfId="1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164" fontId="14" fillId="0" borderId="5" xfId="0" applyNumberFormat="1" applyFont="1" applyBorder="1" applyAlignment="1" applyProtection="1">
      <alignment horizontal="center" vertical="center"/>
      <protection locked="0"/>
    </xf>
    <xf numFmtId="1" fontId="15" fillId="0" borderId="7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165" fontId="7" fillId="0" borderId="4" xfId="1" applyFont="1" applyBorder="1" applyAlignment="1" applyProtection="1">
      <alignment horizontal="center" vertical="center"/>
      <protection locked="0"/>
    </xf>
    <xf numFmtId="165" fontId="16" fillId="0" borderId="5" xfId="1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" fontId="16" fillId="0" borderId="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7" fillId="5" borderId="4" xfId="0" applyFont="1" applyFill="1" applyBorder="1" applyAlignment="1">
      <alignment horizontal="left" vertical="center"/>
    </xf>
    <xf numFmtId="0" fontId="17" fillId="5" borderId="5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left" vertical="center"/>
    </xf>
    <xf numFmtId="0" fontId="17" fillId="5" borderId="7" xfId="0" quotePrefix="1" applyFont="1" applyFill="1" applyBorder="1" applyAlignment="1">
      <alignment horizontal="center" vertical="center"/>
    </xf>
    <xf numFmtId="165" fontId="16" fillId="4" borderId="5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7" xfId="0" applyFont="1" applyBorder="1" applyAlignment="1">
      <alignment horizontal="centerContinuous" vertical="center"/>
    </xf>
    <xf numFmtId="0" fontId="17" fillId="5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/>
    </xf>
    <xf numFmtId="0" fontId="16" fillId="0" borderId="5" xfId="0" applyFont="1" applyBorder="1" applyAlignment="1">
      <alignment horizontal="left" vertical="center" wrapText="1"/>
    </xf>
    <xf numFmtId="0" fontId="18" fillId="7" borderId="5" xfId="0" applyFont="1" applyFill="1" applyBorder="1" applyAlignment="1">
      <alignment horizontal="left" vertical="center"/>
    </xf>
    <xf numFmtId="0" fontId="17" fillId="5" borderId="7" xfId="0" applyFont="1" applyFill="1" applyBorder="1" applyAlignment="1">
      <alignment horizontal="left" vertical="center"/>
    </xf>
    <xf numFmtId="165" fontId="14" fillId="0" borderId="4" xfId="1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left" vertical="center" wrapText="1"/>
    </xf>
    <xf numFmtId="1" fontId="11" fillId="0" borderId="5" xfId="0" applyNumberFormat="1" applyFont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1" fontId="16" fillId="9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8" borderId="0" xfId="0" applyFill="1" applyAlignment="1">
      <alignment horizontal="center" vertical="center"/>
    </xf>
    <xf numFmtId="165" fontId="8" fillId="0" borderId="5" xfId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165" fontId="4" fillId="0" borderId="12" xfId="1" applyFont="1" applyBorder="1" applyAlignment="1" applyProtection="1">
      <alignment horizontal="center" vertical="center"/>
      <protection locked="0"/>
    </xf>
    <xf numFmtId="165" fontId="22" fillId="0" borderId="0" xfId="1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164" fontId="4" fillId="0" borderId="0" xfId="0" applyNumberFormat="1" applyFont="1" applyAlignment="1" applyProtection="1">
      <alignment horizontal="center" vertical="center"/>
      <protection locked="0"/>
    </xf>
    <xf numFmtId="164" fontId="23" fillId="0" borderId="0" xfId="0" applyNumberFormat="1" applyFont="1" applyAlignment="1">
      <alignment horizontal="center" vertical="center"/>
    </xf>
    <xf numFmtId="1" fontId="22" fillId="0" borderId="13" xfId="0" applyNumberFormat="1" applyFont="1" applyBorder="1" applyAlignment="1" applyProtection="1">
      <alignment horizontal="center" vertical="center"/>
      <protection locked="0"/>
    </xf>
    <xf numFmtId="165" fontId="3" fillId="0" borderId="14" xfId="1" applyFont="1" applyBorder="1" applyAlignment="1" applyProtection="1">
      <alignment horizontal="left" vertical="center"/>
      <protection locked="0"/>
    </xf>
    <xf numFmtId="165" fontId="4" fillId="0" borderId="15" xfId="1" applyFont="1" applyBorder="1" applyAlignment="1" applyProtection="1">
      <alignment horizontal="center" vertical="center"/>
      <protection locked="0"/>
    </xf>
    <xf numFmtId="165" fontId="3" fillId="0" borderId="15" xfId="1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164" fontId="24" fillId="0" borderId="15" xfId="0" applyNumberFormat="1" applyFont="1" applyBorder="1" applyAlignment="1" applyProtection="1">
      <alignment horizontal="center" vertical="center"/>
      <protection locked="0"/>
    </xf>
    <xf numFmtId="164" fontId="23" fillId="0" borderId="15" xfId="0" applyNumberFormat="1" applyFont="1" applyBorder="1" applyAlignment="1">
      <alignment horizontal="center" vertical="center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0" fontId="25" fillId="3" borderId="17" xfId="0" applyFont="1" applyFill="1" applyBorder="1" applyAlignment="1">
      <alignment vertical="center"/>
    </xf>
    <xf numFmtId="0" fontId="23" fillId="3" borderId="18" xfId="0" applyFont="1" applyFill="1" applyBorder="1" applyAlignment="1">
      <alignment vertical="center"/>
    </xf>
    <xf numFmtId="0" fontId="25" fillId="3" borderId="18" xfId="0" applyFont="1" applyFill="1" applyBorder="1" applyAlignment="1">
      <alignment vertical="center"/>
    </xf>
    <xf numFmtId="0" fontId="23" fillId="3" borderId="19" xfId="0" applyFont="1" applyFill="1" applyBorder="1" applyAlignment="1">
      <alignment vertical="center"/>
    </xf>
    <xf numFmtId="0" fontId="3" fillId="10" borderId="20" xfId="2" applyFont="1" applyFill="1" applyBorder="1" applyAlignment="1">
      <alignment vertical="center"/>
    </xf>
    <xf numFmtId="0" fontId="4" fillId="10" borderId="21" xfId="2" applyFont="1" applyFill="1" applyBorder="1"/>
    <xf numFmtId="0" fontId="3" fillId="10" borderId="21" xfId="2" applyFont="1" applyFill="1" applyBorder="1"/>
    <xf numFmtId="0" fontId="3" fillId="10" borderId="22" xfId="2" applyFont="1" applyFill="1" applyBorder="1"/>
    <xf numFmtId="0" fontId="3" fillId="10" borderId="23" xfId="2" applyFont="1" applyFill="1" applyBorder="1"/>
    <xf numFmtId="0" fontId="4" fillId="10" borderId="23" xfId="2" applyFont="1" applyFill="1" applyBorder="1"/>
    <xf numFmtId="0" fontId="4" fillId="10" borderId="24" xfId="2" applyFont="1" applyFill="1" applyBorder="1"/>
    <xf numFmtId="0" fontId="3" fillId="10" borderId="9" xfId="2" applyFont="1" applyFill="1" applyBorder="1"/>
    <xf numFmtId="0" fontId="4" fillId="10" borderId="11" xfId="2" applyFont="1" applyFill="1" applyBorder="1"/>
    <xf numFmtId="0" fontId="3" fillId="10" borderId="25" xfId="2" applyFont="1" applyFill="1" applyBorder="1" applyAlignment="1">
      <alignment vertical="center"/>
    </xf>
    <xf numFmtId="0" fontId="3" fillId="10" borderId="10" xfId="2" applyFont="1" applyFill="1" applyBorder="1"/>
    <xf numFmtId="0" fontId="3" fillId="10" borderId="26" xfId="2" applyFont="1" applyFill="1" applyBorder="1" applyAlignment="1">
      <alignment vertical="center"/>
    </xf>
    <xf numFmtId="0" fontId="4" fillId="10" borderId="27" xfId="2" applyFont="1" applyFill="1" applyBorder="1"/>
    <xf numFmtId="0" fontId="3" fillId="10" borderId="27" xfId="2" applyFont="1" applyFill="1" applyBorder="1"/>
    <xf numFmtId="0" fontId="4" fillId="10" borderId="28" xfId="2" applyFont="1" applyFill="1" applyBorder="1"/>
    <xf numFmtId="0" fontId="0" fillId="0" borderId="0" xfId="0" applyAlignment="1">
      <alignment horizontal="left"/>
    </xf>
    <xf numFmtId="165" fontId="8" fillId="7" borderId="4" xfId="1" applyFont="1" applyFill="1" applyBorder="1" applyAlignment="1" applyProtection="1">
      <alignment horizontal="center" vertical="center"/>
      <protection locked="0"/>
    </xf>
    <xf numFmtId="165" fontId="11" fillId="7" borderId="5" xfId="1" applyFont="1" applyFill="1" applyBorder="1" applyAlignment="1" applyProtection="1">
      <alignment horizontal="center" vertical="center"/>
      <protection locked="0"/>
    </xf>
    <xf numFmtId="0" fontId="11" fillId="7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left" vertical="center"/>
    </xf>
    <xf numFmtId="164" fontId="8" fillId="7" borderId="5" xfId="0" applyNumberFormat="1" applyFont="1" applyFill="1" applyBorder="1" applyAlignment="1" applyProtection="1">
      <alignment horizontal="center" vertical="center"/>
      <protection locked="0"/>
    </xf>
    <xf numFmtId="164" fontId="8" fillId="7" borderId="5" xfId="0" applyNumberFormat="1" applyFont="1" applyFill="1" applyBorder="1" applyAlignment="1" applyProtection="1">
      <alignment horizontal="center" vertical="center" wrapText="1"/>
      <protection locked="0"/>
    </xf>
    <xf numFmtId="164" fontId="12" fillId="7" borderId="5" xfId="0" applyNumberFormat="1" applyFont="1" applyFill="1" applyBorder="1" applyAlignment="1">
      <alignment horizontal="center" vertical="center"/>
    </xf>
    <xf numFmtId="1" fontId="11" fillId="7" borderId="7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65" fontId="14" fillId="7" borderId="4" xfId="1" applyFont="1" applyFill="1" applyBorder="1" applyAlignment="1" applyProtection="1">
      <alignment horizontal="center" vertical="center"/>
      <protection locked="0"/>
    </xf>
    <xf numFmtId="165" fontId="15" fillId="7" borderId="5" xfId="1" applyFont="1" applyFill="1" applyBorder="1" applyAlignment="1" applyProtection="1">
      <alignment horizontal="center" vertical="center"/>
      <protection locked="0"/>
    </xf>
    <xf numFmtId="0" fontId="15" fillId="7" borderId="5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left" vertical="center"/>
    </xf>
    <xf numFmtId="164" fontId="14" fillId="7" borderId="5" xfId="0" applyNumberFormat="1" applyFont="1" applyFill="1" applyBorder="1" applyAlignment="1" applyProtection="1">
      <alignment horizontal="center" vertical="center"/>
      <protection locked="0"/>
    </xf>
    <xf numFmtId="1" fontId="15" fillId="7" borderId="7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7" borderId="0" xfId="0" applyFill="1" applyAlignment="1">
      <alignment vertical="center"/>
    </xf>
    <xf numFmtId="0" fontId="13" fillId="7" borderId="0" xfId="0" applyFont="1" applyFill="1" applyAlignment="1">
      <alignment horizontal="center" vertical="center"/>
    </xf>
    <xf numFmtId="1" fontId="16" fillId="7" borderId="7" xfId="0" applyNumberFormat="1" applyFont="1" applyFill="1" applyBorder="1" applyAlignment="1" applyProtection="1">
      <alignment horizontal="center" vertical="center"/>
      <protection locked="0"/>
    </xf>
    <xf numFmtId="165" fontId="8" fillId="11" borderId="4" xfId="1" applyFont="1" applyFill="1" applyBorder="1" applyAlignment="1" applyProtection="1">
      <alignment horizontal="center" vertical="center"/>
      <protection locked="0"/>
    </xf>
    <xf numFmtId="165" fontId="11" fillId="11" borderId="5" xfId="1" applyFont="1" applyFill="1" applyBorder="1" applyAlignment="1" applyProtection="1">
      <alignment horizontal="center" vertical="center"/>
      <protection locked="0"/>
    </xf>
    <xf numFmtId="0" fontId="11" fillId="11" borderId="5" xfId="0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left" vertical="center"/>
    </xf>
    <xf numFmtId="164" fontId="8" fillId="11" borderId="5" xfId="0" applyNumberFormat="1" applyFont="1" applyFill="1" applyBorder="1" applyAlignment="1" applyProtection="1">
      <alignment horizontal="center" vertical="center"/>
      <protection locked="0"/>
    </xf>
    <xf numFmtId="164" fontId="12" fillId="11" borderId="5" xfId="0" applyNumberFormat="1" applyFont="1" applyFill="1" applyBorder="1" applyAlignment="1">
      <alignment horizontal="center" vertical="center"/>
    </xf>
    <xf numFmtId="1" fontId="11" fillId="11" borderId="7" xfId="0" applyNumberFormat="1" applyFont="1" applyFill="1" applyBorder="1" applyAlignment="1" applyProtection="1">
      <alignment horizontal="center" vertical="center"/>
      <protection locked="0"/>
    </xf>
    <xf numFmtId="0" fontId="0" fillId="11" borderId="0" xfId="0" applyFill="1" applyAlignment="1">
      <alignment horizontal="center" vertical="center"/>
    </xf>
    <xf numFmtId="1" fontId="16" fillId="11" borderId="7" xfId="0" applyNumberFormat="1" applyFont="1" applyFill="1" applyBorder="1" applyAlignment="1" applyProtection="1">
      <alignment horizontal="center" vertical="center"/>
      <protection locked="0"/>
    </xf>
    <xf numFmtId="165" fontId="14" fillId="8" borderId="4" xfId="1" applyFont="1" applyFill="1" applyBorder="1" applyAlignment="1" applyProtection="1">
      <alignment horizontal="center" vertical="center"/>
      <protection locked="0"/>
    </xf>
    <xf numFmtId="165" fontId="15" fillId="8" borderId="5" xfId="1" applyFont="1" applyFill="1" applyBorder="1" applyAlignment="1" applyProtection="1">
      <alignment horizontal="center" vertical="center"/>
      <protection locked="0"/>
    </xf>
    <xf numFmtId="165" fontId="16" fillId="8" borderId="5" xfId="1" applyFont="1" applyFill="1" applyBorder="1" applyAlignment="1" applyProtection="1">
      <alignment horizontal="center" vertical="center"/>
      <protection locked="0"/>
    </xf>
    <xf numFmtId="0" fontId="16" fillId="8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12" fillId="8" borderId="5" xfId="0" applyNumberFormat="1" applyFont="1" applyFill="1" applyBorder="1" applyAlignment="1">
      <alignment horizontal="center" vertical="center"/>
    </xf>
    <xf numFmtId="1" fontId="16" fillId="8" borderId="7" xfId="0" applyNumberFormat="1" applyFont="1" applyFill="1" applyBorder="1" applyAlignment="1" applyProtection="1">
      <alignment horizontal="center" vertical="center"/>
      <protection locked="0"/>
    </xf>
    <xf numFmtId="165" fontId="8" fillId="8" borderId="4" xfId="1" applyFont="1" applyFill="1" applyBorder="1" applyAlignment="1" applyProtection="1">
      <alignment horizontal="center" vertical="center"/>
      <protection locked="0"/>
    </xf>
    <xf numFmtId="165" fontId="11" fillId="8" borderId="5" xfId="1" applyFont="1" applyFill="1" applyBorder="1" applyAlignment="1" applyProtection="1">
      <alignment horizontal="center" vertical="center"/>
      <protection locked="0"/>
    </xf>
    <xf numFmtId="0" fontId="11" fillId="8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left" vertical="center"/>
    </xf>
    <xf numFmtId="164" fontId="8" fillId="8" borderId="5" xfId="0" applyNumberFormat="1" applyFont="1" applyFill="1" applyBorder="1" applyAlignment="1" applyProtection="1">
      <alignment horizontal="center" vertical="center"/>
      <protection locked="0"/>
    </xf>
    <xf numFmtId="1" fontId="11" fillId="8" borderId="7" xfId="0" applyNumberFormat="1" applyFont="1" applyFill="1" applyBorder="1" applyAlignment="1" applyProtection="1">
      <alignment horizontal="center" vertical="center"/>
      <protection locked="0"/>
    </xf>
    <xf numFmtId="165" fontId="7" fillId="7" borderId="4" xfId="1" applyFont="1" applyFill="1" applyBorder="1" applyAlignment="1" applyProtection="1">
      <alignment horizontal="center" vertical="center"/>
      <protection locked="0"/>
    </xf>
    <xf numFmtId="165" fontId="16" fillId="7" borderId="5" xfId="1" applyFont="1" applyFill="1" applyBorder="1" applyAlignment="1" applyProtection="1">
      <alignment horizontal="center" vertical="center"/>
      <protection locked="0"/>
    </xf>
    <xf numFmtId="0" fontId="16" fillId="7" borderId="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left" vertical="center" wrapText="1"/>
    </xf>
    <xf numFmtId="1" fontId="16" fillId="7" borderId="5" xfId="0" applyNumberFormat="1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 applyProtection="1">
      <alignment horizontal="center" vertical="center"/>
      <protection locked="0"/>
    </xf>
    <xf numFmtId="0" fontId="16" fillId="7" borderId="5" xfId="0" applyFont="1" applyFill="1" applyBorder="1" applyAlignment="1">
      <alignment horizontal="left" vertical="center"/>
    </xf>
    <xf numFmtId="165" fontId="8" fillId="7" borderId="5" xfId="1" applyFont="1" applyFill="1" applyBorder="1" applyAlignment="1" applyProtection="1">
      <alignment horizontal="center" vertical="center"/>
      <protection locked="0"/>
    </xf>
    <xf numFmtId="0" fontId="11" fillId="7" borderId="5" xfId="0" applyFont="1" applyFill="1" applyBorder="1" applyAlignment="1">
      <alignment horizontal="left" vertical="center" wrapText="1"/>
    </xf>
    <xf numFmtId="0" fontId="21" fillId="7" borderId="0" xfId="0" applyFont="1" applyFill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16" fillId="0" borderId="11" xfId="0" applyNumberFormat="1" applyFont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49" fontId="23" fillId="3" borderId="18" xfId="0" applyNumberFormat="1" applyFont="1" applyFill="1" applyBorder="1" applyAlignment="1">
      <alignment horizontal="center" vertical="center"/>
    </xf>
    <xf numFmtId="49" fontId="4" fillId="10" borderId="23" xfId="2" applyNumberFormat="1" applyFont="1" applyFill="1" applyBorder="1" applyAlignment="1">
      <alignment horizontal="center"/>
    </xf>
    <xf numFmtId="49" fontId="4" fillId="10" borderId="21" xfId="2" applyNumberFormat="1" applyFont="1" applyFill="1" applyBorder="1" applyAlignment="1">
      <alignment horizontal="center"/>
    </xf>
    <xf numFmtId="49" fontId="4" fillId="10" borderId="27" xfId="2" applyNumberFormat="1" applyFont="1" applyFill="1" applyBorder="1" applyAlignment="1">
      <alignment horizontal="center"/>
    </xf>
    <xf numFmtId="49" fontId="23" fillId="7" borderId="5" xfId="0" applyNumberFormat="1" applyFont="1" applyFill="1" applyBorder="1" applyAlignment="1">
      <alignment horizontal="center" vertical="center"/>
    </xf>
    <xf numFmtId="49" fontId="29" fillId="7" borderId="5" xfId="0" applyNumberFormat="1" applyFont="1" applyFill="1" applyBorder="1" applyAlignment="1">
      <alignment horizontal="center"/>
    </xf>
    <xf numFmtId="49" fontId="29" fillId="7" borderId="5" xfId="0" applyNumberFormat="1" applyFont="1" applyFill="1" applyBorder="1" applyAlignment="1">
      <alignment horizontal="center" vertical="center"/>
    </xf>
    <xf numFmtId="49" fontId="25" fillId="7" borderId="5" xfId="0" applyNumberFormat="1" applyFont="1" applyFill="1" applyBorder="1" applyAlignment="1">
      <alignment horizontal="center" vertical="center"/>
    </xf>
    <xf numFmtId="49" fontId="30" fillId="7" borderId="5" xfId="0" applyNumberFormat="1" applyFont="1" applyFill="1" applyBorder="1" applyAlignment="1" applyProtection="1">
      <alignment horizontal="center" vertical="center"/>
      <protection locked="0"/>
    </xf>
    <xf numFmtId="49" fontId="23" fillId="11" borderId="5" xfId="0" applyNumberFormat="1" applyFont="1" applyFill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/>
    </xf>
    <xf numFmtId="49" fontId="25" fillId="0" borderId="5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31" fillId="0" borderId="5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49" fontId="25" fillId="8" borderId="5" xfId="0" applyNumberFormat="1" applyFont="1" applyFill="1" applyBorder="1" applyAlignment="1">
      <alignment horizontal="center" vertical="center"/>
    </xf>
    <xf numFmtId="49" fontId="23" fillId="8" borderId="5" xfId="0" applyNumberFormat="1" applyFont="1" applyFill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5" xfId="2" xr:uid="{47E0E821-6E89-4E67-BC6A-4D9E22665ADE}"/>
    <cellStyle name="Normal_220B" xfId="1" xr:uid="{0855EFD6-C0D4-404F-945B-7E230FB921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363972</xdr:colOff>
      <xdr:row>0</xdr:row>
      <xdr:rowOff>247650</xdr:rowOff>
    </xdr:from>
    <xdr:to>
      <xdr:col>2</xdr:col>
      <xdr:colOff>1122856</xdr:colOff>
      <xdr:row>0</xdr:row>
      <xdr:rowOff>1603768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35AA61-3043-4232-A18C-D4F89FA987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440"/>
        <a:stretch/>
      </xdr:blipFill>
      <xdr:spPr bwMode="auto">
        <a:xfrm>
          <a:off x="363972" y="247650"/>
          <a:ext cx="1949509" cy="1356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2801212</xdr:colOff>
      <xdr:row>172</xdr:row>
      <xdr:rowOff>0</xdr:rowOff>
    </xdr:from>
    <xdr:to>
      <xdr:col>4</xdr:col>
      <xdr:colOff>4744857</xdr:colOff>
      <xdr:row>173</xdr:row>
      <xdr:rowOff>56959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462410-4CFF-4994-A3A4-CEBD9A5B6E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25" t="41206" r="17719" b="27638"/>
        <a:stretch/>
      </xdr:blipFill>
      <xdr:spPr>
        <a:xfrm>
          <a:off x="6373087" y="100469700"/>
          <a:ext cx="1943645" cy="81895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2676034</xdr:colOff>
      <xdr:row>193</xdr:row>
      <xdr:rowOff>19050</xdr:rowOff>
    </xdr:from>
    <xdr:to>
      <xdr:col>4</xdr:col>
      <xdr:colOff>4551642</xdr:colOff>
      <xdr:row>193</xdr:row>
      <xdr:rowOff>739269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68DA7A-636E-49DB-826F-945967364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7909" y="112909350"/>
          <a:ext cx="1875608" cy="720219"/>
        </a:xfrm>
        <a:prstGeom prst="rect">
          <a:avLst/>
        </a:prstGeom>
      </xdr:spPr>
    </xdr:pic>
    <xdr:clientData/>
  </xdr:twoCellAnchor>
  <xdr:twoCellAnchor editAs="oneCell">
    <xdr:from>
      <xdr:col>4</xdr:col>
      <xdr:colOff>2723284</xdr:colOff>
      <xdr:row>196</xdr:row>
      <xdr:rowOff>552450</xdr:rowOff>
    </xdr:from>
    <xdr:to>
      <xdr:col>4</xdr:col>
      <xdr:colOff>4056928</xdr:colOff>
      <xdr:row>198</xdr:row>
      <xdr:rowOff>98493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3C76CB-5998-438E-B324-624A7DEC1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95159" y="115347750"/>
          <a:ext cx="1333644" cy="879543"/>
        </a:xfrm>
        <a:prstGeom prst="rect">
          <a:avLst/>
        </a:prstGeom>
      </xdr:spPr>
    </xdr:pic>
    <xdr:clientData/>
  </xdr:twoCellAnchor>
  <xdr:oneCellAnchor>
    <xdr:from>
      <xdr:col>4</xdr:col>
      <xdr:colOff>4030925</xdr:colOff>
      <xdr:row>0</xdr:row>
      <xdr:rowOff>291020</xdr:rowOff>
    </xdr:from>
    <xdr:ext cx="4819204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280B151-1764-40AD-8585-889775FAE15C}"/>
            </a:ext>
          </a:extLst>
        </xdr:cNvPr>
        <xdr:cNvSpPr/>
      </xdr:nvSpPr>
      <xdr:spPr>
        <a:xfrm>
          <a:off x="7631375" y="291020"/>
          <a:ext cx="481920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22225">
                <a:solidFill>
                  <a:srgbClr val="0070C0"/>
                </a:solidFill>
                <a:prstDash val="solid"/>
              </a:ln>
              <a:solidFill>
                <a:srgbClr val="00B0F0"/>
              </a:solidFill>
              <a:effectLst/>
            </a:rPr>
            <a:t>VTech Price List </a:t>
          </a:r>
        </a:p>
      </xdr:txBody>
    </xdr:sp>
    <xdr:clientData/>
  </xdr:oneCellAnchor>
  <xdr:twoCellAnchor editAs="oneCell">
    <xdr:from>
      <xdr:col>4</xdr:col>
      <xdr:colOff>2067790</xdr:colOff>
      <xdr:row>215</xdr:row>
      <xdr:rowOff>0</xdr:rowOff>
    </xdr:from>
    <xdr:to>
      <xdr:col>4</xdr:col>
      <xdr:colOff>4666541</xdr:colOff>
      <xdr:row>216</xdr:row>
      <xdr:rowOff>56285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ECCADF-9279-4378-83E2-BEFB89795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9665" y="126453900"/>
          <a:ext cx="2598751" cy="818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2616951</xdr:colOff>
      <xdr:row>200</xdr:row>
      <xdr:rowOff>64078</xdr:rowOff>
    </xdr:from>
    <xdr:to>
      <xdr:col>4</xdr:col>
      <xdr:colOff>4095751</xdr:colOff>
      <xdr:row>200</xdr:row>
      <xdr:rowOff>743960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1C45D57-564F-469E-B8B6-7E61E7BF5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8826" y="117393028"/>
          <a:ext cx="1478800" cy="67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2180359</xdr:colOff>
      <xdr:row>241</xdr:row>
      <xdr:rowOff>51955</xdr:rowOff>
    </xdr:from>
    <xdr:to>
      <xdr:col>4</xdr:col>
      <xdr:colOff>4819650</xdr:colOff>
      <xdr:row>241</xdr:row>
      <xdr:rowOff>648468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5CECFBF-197E-448C-96AE-B3ACC105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2234" y="141803005"/>
          <a:ext cx="2639291" cy="596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2718089</xdr:colOff>
      <xdr:row>211</xdr:row>
      <xdr:rowOff>69274</xdr:rowOff>
    </xdr:from>
    <xdr:to>
      <xdr:col>4</xdr:col>
      <xdr:colOff>4054718</xdr:colOff>
      <xdr:row>211</xdr:row>
      <xdr:rowOff>759735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9299E89-97E4-49B9-AA49-1CD37597FB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57" b="20581"/>
        <a:stretch/>
      </xdr:blipFill>
      <xdr:spPr bwMode="auto">
        <a:xfrm>
          <a:off x="6289964" y="124046674"/>
          <a:ext cx="1336629" cy="690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3521230</xdr:colOff>
      <xdr:row>191</xdr:row>
      <xdr:rowOff>63500</xdr:rowOff>
    </xdr:from>
    <xdr:to>
      <xdr:col>4</xdr:col>
      <xdr:colOff>3844290</xdr:colOff>
      <xdr:row>192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693DBC0-A2D3-4E61-9C65-8B13FE5E6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93105" y="81949925"/>
          <a:ext cx="323060" cy="508000"/>
        </a:xfrm>
        <a:prstGeom prst="rect">
          <a:avLst/>
        </a:prstGeom>
      </xdr:spPr>
    </xdr:pic>
    <xdr:clientData/>
  </xdr:twoCellAnchor>
  <xdr:twoCellAnchor editAs="oneCell">
    <xdr:from>
      <xdr:col>4</xdr:col>
      <xdr:colOff>3540125</xdr:colOff>
      <xdr:row>195</xdr:row>
      <xdr:rowOff>21590</xdr:rowOff>
    </xdr:from>
    <xdr:to>
      <xdr:col>4</xdr:col>
      <xdr:colOff>3832705</xdr:colOff>
      <xdr:row>196</xdr:row>
      <xdr:rowOff>21590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595B94D-D152-4E14-8EBA-DD1592DC5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2000" y="83622515"/>
          <a:ext cx="292580" cy="571500"/>
        </a:xfrm>
        <a:prstGeom prst="rect">
          <a:avLst/>
        </a:prstGeom>
      </xdr:spPr>
    </xdr:pic>
    <xdr:clientData/>
  </xdr:twoCellAnchor>
  <xdr:twoCellAnchor editAs="oneCell">
    <xdr:from>
      <xdr:col>4</xdr:col>
      <xdr:colOff>1647825</xdr:colOff>
      <xdr:row>172</xdr:row>
      <xdr:rowOff>0</xdr:rowOff>
    </xdr:from>
    <xdr:to>
      <xdr:col>4</xdr:col>
      <xdr:colOff>3032014</xdr:colOff>
      <xdr:row>173</xdr:row>
      <xdr:rowOff>94390</xdr:rowOff>
    </xdr:to>
    <xdr:pic>
      <xdr:nvPicPr>
        <xdr:cNvPr id="13" name="Picture 12" descr="A picture containing food&#10;&#10;Description automatically generated">
          <a:extLst>
            <a:ext uri="{FF2B5EF4-FFF2-40B4-BE49-F238E27FC236}">
              <a16:creationId xmlns:a16="http://schemas.microsoft.com/office/drawing/2014/main" id="{59AF2C7B-4792-4893-8799-91ED86E5D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00469700"/>
          <a:ext cx="1384189" cy="856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2847975</xdr:colOff>
      <xdr:row>145</xdr:row>
      <xdr:rowOff>38100</xdr:rowOff>
    </xdr:from>
    <xdr:to>
      <xdr:col>4</xdr:col>
      <xdr:colOff>4249309</xdr:colOff>
      <xdr:row>146</xdr:row>
      <xdr:rowOff>16285</xdr:rowOff>
    </xdr:to>
    <xdr:pic>
      <xdr:nvPicPr>
        <xdr:cNvPr id="14" name="Picture 13" descr="A picture containing food&#10;&#10;Description automatically generated">
          <a:extLst>
            <a:ext uri="{FF2B5EF4-FFF2-40B4-BE49-F238E27FC236}">
              <a16:creationId xmlns:a16="http://schemas.microsoft.com/office/drawing/2014/main" id="{C3992B7D-A84C-4082-AC8A-99E2AC016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84782025"/>
          <a:ext cx="1401334" cy="84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1317625</xdr:colOff>
      <xdr:row>184</xdr:row>
      <xdr:rowOff>0</xdr:rowOff>
    </xdr:from>
    <xdr:to>
      <xdr:col>4</xdr:col>
      <xdr:colOff>2684669</xdr:colOff>
      <xdr:row>185</xdr:row>
      <xdr:rowOff>114075</xdr:rowOff>
    </xdr:to>
    <xdr:pic>
      <xdr:nvPicPr>
        <xdr:cNvPr id="15" name="Picture 14" descr="A picture containing food&#10;&#10;Description automatically generated">
          <a:extLst>
            <a:ext uri="{FF2B5EF4-FFF2-40B4-BE49-F238E27FC236}">
              <a16:creationId xmlns:a16="http://schemas.microsoft.com/office/drawing/2014/main" id="{307ACB6B-69B3-4FAB-84C3-2B408D2AF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0" y="107556300"/>
          <a:ext cx="1367044" cy="87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2486026</xdr:colOff>
      <xdr:row>207</xdr:row>
      <xdr:rowOff>535725</xdr:rowOff>
    </xdr:from>
    <xdr:to>
      <xdr:col>4</xdr:col>
      <xdr:colOff>3566066</xdr:colOff>
      <xdr:row>209</xdr:row>
      <xdr:rowOff>457201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FF6CDCE1-5931-4845-958A-30410765F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1" y="107482425"/>
          <a:ext cx="1080040" cy="1064476"/>
        </a:xfrm>
        <a:prstGeom prst="rect">
          <a:avLst/>
        </a:prstGeom>
      </xdr:spPr>
    </xdr:pic>
    <xdr:clientData/>
  </xdr:twoCellAnchor>
  <xdr:twoCellAnchor editAs="oneCell">
    <xdr:from>
      <xdr:col>4</xdr:col>
      <xdr:colOff>2516188</xdr:colOff>
      <xdr:row>237</xdr:row>
      <xdr:rowOff>80787</xdr:rowOff>
    </xdr:from>
    <xdr:to>
      <xdr:col>4</xdr:col>
      <xdr:colOff>3635376</xdr:colOff>
      <xdr:row>237</xdr:row>
      <xdr:rowOff>750845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0A1486E-C249-4F53-A9D3-978CF11D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8063" y="139355337"/>
          <a:ext cx="1119188" cy="670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B6941-C555-48E1-9EC2-A92D40766A2A}">
  <sheetPr>
    <tabColor rgb="FF00B050"/>
    <pageSetUpPr fitToPage="1"/>
  </sheetPr>
  <dimension ref="A1:BW318"/>
  <sheetViews>
    <sheetView tabSelected="1" zoomScale="50" zoomScaleNormal="50" zoomScaleSheetLayoutView="40" workbookViewId="0">
      <pane ySplit="3" topLeftCell="A4" activePane="bottomLeft" state="frozen"/>
      <selection pane="bottomLeft" activeCell="E6" sqref="E6"/>
    </sheetView>
  </sheetViews>
  <sheetFormatPr defaultColWidth="11" defaultRowHeight="21" outlineLevelCol="1" x14ac:dyDescent="0.35"/>
  <cols>
    <col min="1" max="1" width="15.625" style="29" customWidth="1"/>
    <col min="2" max="2" width="21.25" hidden="1" customWidth="1" outlineLevel="1"/>
    <col min="3" max="3" width="15.625" customWidth="1" outlineLevel="1"/>
    <col min="4" max="4" width="15.625" bestFit="1" customWidth="1"/>
    <col min="5" max="5" width="80.875" style="107" customWidth="1"/>
    <col min="6" max="6" width="19.125" bestFit="1" customWidth="1"/>
    <col min="7" max="7" width="10" customWidth="1"/>
    <col min="8" max="8" width="20.625" customWidth="1"/>
    <col min="9" max="9" width="20.625" hidden="1" customWidth="1"/>
    <col min="10" max="10" width="30.125" customWidth="1" outlineLevel="1"/>
    <col min="11" max="11" width="15.5" style="189" customWidth="1" outlineLevel="1"/>
    <col min="12" max="12" width="16.5" customWidth="1" outlineLevel="1"/>
    <col min="13" max="13" width="29" customWidth="1"/>
    <col min="14" max="14" width="27.75" customWidth="1"/>
    <col min="15" max="16" width="11" customWidth="1"/>
  </cols>
  <sheetData>
    <row r="1" spans="1:14" ht="161.25" customHeight="1" x14ac:dyDescent="0.25">
      <c r="A1" s="190"/>
      <c r="B1" s="191"/>
      <c r="C1" s="191"/>
      <c r="D1" s="191"/>
      <c r="E1" s="191"/>
      <c r="F1" s="191"/>
      <c r="G1" s="191"/>
      <c r="H1" s="191"/>
      <c r="I1" s="191"/>
      <c r="J1" s="191"/>
      <c r="K1" s="192"/>
      <c r="L1" s="191"/>
      <c r="M1" s="193"/>
    </row>
    <row r="2" spans="1:14" ht="43.5" customHeight="1" x14ac:dyDescent="0.25">
      <c r="A2" s="194" t="s">
        <v>0</v>
      </c>
      <c r="B2" s="195" t="s">
        <v>1</v>
      </c>
      <c r="C2" s="196" t="s">
        <v>2</v>
      </c>
      <c r="D2" s="196" t="s">
        <v>3</v>
      </c>
      <c r="E2" s="195" t="s">
        <v>4</v>
      </c>
      <c r="F2" s="195" t="s">
        <v>5</v>
      </c>
      <c r="G2" s="196" t="s">
        <v>6</v>
      </c>
      <c r="H2" s="197" t="s">
        <v>7</v>
      </c>
      <c r="I2" s="197" t="s">
        <v>8</v>
      </c>
      <c r="J2" s="199" t="s">
        <v>9</v>
      </c>
      <c r="K2" s="201" t="s">
        <v>10</v>
      </c>
      <c r="L2" s="202"/>
      <c r="M2" s="203" t="s">
        <v>11</v>
      </c>
    </row>
    <row r="3" spans="1:14" ht="58.5" customHeight="1" x14ac:dyDescent="0.25">
      <c r="A3" s="194"/>
      <c r="B3" s="195"/>
      <c r="C3" s="196"/>
      <c r="D3" s="196"/>
      <c r="E3" s="195"/>
      <c r="F3" s="195"/>
      <c r="G3" s="196"/>
      <c r="H3" s="198"/>
      <c r="I3" s="198"/>
      <c r="J3" s="200"/>
      <c r="K3" s="164" t="s">
        <v>10</v>
      </c>
      <c r="L3" s="1" t="s">
        <v>402</v>
      </c>
      <c r="M3" s="204"/>
      <c r="N3" s="162" t="s">
        <v>403</v>
      </c>
    </row>
    <row r="4" spans="1:14" s="5" customFormat="1" ht="45" customHeight="1" x14ac:dyDescent="0.25">
      <c r="A4" s="2" t="s">
        <v>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4" s="11" customFormat="1" ht="45" customHeight="1" x14ac:dyDescent="0.3">
      <c r="A5" s="6" t="s">
        <v>15</v>
      </c>
      <c r="B5" s="7"/>
      <c r="C5" s="7"/>
      <c r="D5" s="8"/>
      <c r="E5" s="8"/>
      <c r="F5" s="8"/>
      <c r="G5" s="8"/>
      <c r="H5" s="8"/>
      <c r="I5" s="8"/>
      <c r="J5" s="8"/>
      <c r="K5" s="9"/>
      <c r="L5" s="7"/>
      <c r="M5" s="10"/>
    </row>
    <row r="6" spans="1:14" s="21" customFormat="1" ht="45" customHeight="1" x14ac:dyDescent="0.25">
      <c r="A6" s="108"/>
      <c r="B6" s="109" t="str">
        <f>"80-"&amp;D6&amp;"-00"&amp;G6</f>
        <v>80-502103-006</v>
      </c>
      <c r="C6" s="109"/>
      <c r="D6" s="110">
        <v>502103</v>
      </c>
      <c r="E6" s="111" t="s">
        <v>19</v>
      </c>
      <c r="F6" s="110" t="s">
        <v>17</v>
      </c>
      <c r="G6" s="110">
        <v>6</v>
      </c>
      <c r="H6" s="112">
        <v>17.3</v>
      </c>
      <c r="I6" s="112">
        <v>27.95</v>
      </c>
      <c r="J6" s="113" t="s">
        <v>13</v>
      </c>
      <c r="K6" s="171">
        <v>12</v>
      </c>
      <c r="L6" s="114">
        <f t="shared" ref="L6:L14" si="0">$H6*K6</f>
        <v>207.60000000000002</v>
      </c>
      <c r="M6" s="115">
        <v>3417765021039</v>
      </c>
      <c r="N6" s="161">
        <f>H6*1.05</f>
        <v>18.165000000000003</v>
      </c>
    </row>
    <row r="7" spans="1:14" s="116" customFormat="1" ht="45" customHeight="1" x14ac:dyDescent="0.25">
      <c r="A7" s="108"/>
      <c r="B7" s="109" t="str">
        <f>"80-"&amp;D7&amp;"-00"&amp;G7</f>
        <v>80-508603-006</v>
      </c>
      <c r="C7" s="109"/>
      <c r="D7" s="110">
        <v>508603</v>
      </c>
      <c r="E7" s="111" t="s">
        <v>20</v>
      </c>
      <c r="F7" s="110" t="s">
        <v>17</v>
      </c>
      <c r="G7" s="110">
        <v>6</v>
      </c>
      <c r="H7" s="112">
        <v>17.3</v>
      </c>
      <c r="I7" s="112">
        <v>27.95</v>
      </c>
      <c r="J7" s="113" t="s">
        <v>13</v>
      </c>
      <c r="K7" s="171">
        <v>6</v>
      </c>
      <c r="L7" s="114">
        <f t="shared" si="0"/>
        <v>103.80000000000001</v>
      </c>
      <c r="M7" s="115">
        <v>3417765086038</v>
      </c>
      <c r="N7" s="161">
        <f t="shared" ref="N7:N14" si="1">H7*1.05</f>
        <v>18.165000000000003</v>
      </c>
    </row>
    <row r="8" spans="1:14" s="116" customFormat="1" ht="45" customHeight="1" x14ac:dyDescent="0.25">
      <c r="A8" s="108"/>
      <c r="B8" s="109" t="str">
        <f>"80-"&amp;D8&amp;"-00"&amp;G8</f>
        <v>80-508653-006</v>
      </c>
      <c r="C8" s="109"/>
      <c r="D8" s="110">
        <v>508653</v>
      </c>
      <c r="E8" s="111" t="s">
        <v>21</v>
      </c>
      <c r="F8" s="110" t="s">
        <v>17</v>
      </c>
      <c r="G8" s="110">
        <v>6</v>
      </c>
      <c r="H8" s="112">
        <v>17.3</v>
      </c>
      <c r="I8" s="112">
        <v>27.95</v>
      </c>
      <c r="J8" s="113" t="s">
        <v>13</v>
      </c>
      <c r="K8" s="171">
        <v>6</v>
      </c>
      <c r="L8" s="114">
        <f t="shared" si="0"/>
        <v>103.80000000000001</v>
      </c>
      <c r="M8" s="115">
        <v>3417765086533</v>
      </c>
      <c r="N8" s="161">
        <f t="shared" si="1"/>
        <v>18.165000000000003</v>
      </c>
    </row>
    <row r="9" spans="1:14" s="116" customFormat="1" ht="45" customHeight="1" x14ac:dyDescent="0.25">
      <c r="A9" s="108"/>
      <c r="B9" s="109" t="str">
        <f>"80-"&amp;D9&amp;"-00"&amp;G9</f>
        <v>80-502353-006</v>
      </c>
      <c r="C9" s="109"/>
      <c r="D9" s="110">
        <v>502353</v>
      </c>
      <c r="E9" s="111" t="s">
        <v>28</v>
      </c>
      <c r="F9" s="110" t="s">
        <v>29</v>
      </c>
      <c r="G9" s="110">
        <v>6</v>
      </c>
      <c r="H9" s="112">
        <v>10.8</v>
      </c>
      <c r="I9" s="112">
        <v>16.95</v>
      </c>
      <c r="J9" s="113" t="s">
        <v>18</v>
      </c>
      <c r="K9" s="171">
        <v>6</v>
      </c>
      <c r="L9" s="114">
        <f t="shared" si="0"/>
        <v>64.800000000000011</v>
      </c>
      <c r="M9" s="115">
        <v>3417765023538</v>
      </c>
      <c r="N9" s="161">
        <f t="shared" si="1"/>
        <v>11.340000000000002</v>
      </c>
    </row>
    <row r="10" spans="1:14" s="29" customFormat="1" ht="45" customHeight="1" x14ac:dyDescent="0.35">
      <c r="A10" s="118" t="s">
        <v>22</v>
      </c>
      <c r="B10" s="119"/>
      <c r="C10" s="119">
        <v>4</v>
      </c>
      <c r="D10" s="120">
        <v>540303</v>
      </c>
      <c r="E10" s="121" t="s">
        <v>40</v>
      </c>
      <c r="F10" s="120" t="s">
        <v>24</v>
      </c>
      <c r="G10" s="120">
        <v>6</v>
      </c>
      <c r="H10" s="122">
        <v>19.100000000000001</v>
      </c>
      <c r="I10" s="122">
        <v>29.95</v>
      </c>
      <c r="J10" s="122" t="s">
        <v>41</v>
      </c>
      <c r="K10" s="172">
        <v>12</v>
      </c>
      <c r="L10" s="114">
        <f t="shared" si="0"/>
        <v>229.20000000000002</v>
      </c>
      <c r="M10" s="123">
        <v>3417765403033</v>
      </c>
      <c r="N10" s="161">
        <f t="shared" si="1"/>
        <v>20.055000000000003</v>
      </c>
    </row>
    <row r="11" spans="1:14" s="29" customFormat="1" ht="45" customHeight="1" x14ac:dyDescent="0.25">
      <c r="A11" s="118" t="s">
        <v>22</v>
      </c>
      <c r="B11" s="119"/>
      <c r="C11" s="119">
        <v>10</v>
      </c>
      <c r="D11" s="120">
        <v>555003</v>
      </c>
      <c r="E11" s="121" t="s">
        <v>57</v>
      </c>
      <c r="F11" s="120" t="s">
        <v>51</v>
      </c>
      <c r="G11" s="120">
        <v>6</v>
      </c>
      <c r="H11" s="122">
        <v>19.100000000000001</v>
      </c>
      <c r="I11" s="122">
        <v>29.95</v>
      </c>
      <c r="J11" s="122" t="s">
        <v>25</v>
      </c>
      <c r="K11" s="173">
        <v>12</v>
      </c>
      <c r="L11" s="114">
        <f t="shared" si="0"/>
        <v>229.20000000000002</v>
      </c>
      <c r="M11" s="123">
        <v>3417765550034</v>
      </c>
      <c r="N11" s="161">
        <f t="shared" si="1"/>
        <v>20.055000000000003</v>
      </c>
    </row>
    <row r="12" spans="1:14" s="21" customFormat="1" ht="45" customHeight="1" x14ac:dyDescent="0.25">
      <c r="A12" s="108"/>
      <c r="B12" s="109"/>
      <c r="C12" s="109"/>
      <c r="D12" s="110">
        <v>150603</v>
      </c>
      <c r="E12" s="111" t="s">
        <v>64</v>
      </c>
      <c r="F12" s="110" t="s">
        <v>65</v>
      </c>
      <c r="G12" s="110">
        <v>6</v>
      </c>
      <c r="H12" s="112">
        <v>10.8</v>
      </c>
      <c r="I12" s="112">
        <v>16.95</v>
      </c>
      <c r="J12" s="112" t="s">
        <v>18</v>
      </c>
      <c r="K12" s="171">
        <v>6</v>
      </c>
      <c r="L12" s="114">
        <f t="shared" si="0"/>
        <v>64.800000000000011</v>
      </c>
      <c r="M12" s="115">
        <v>3417761506035</v>
      </c>
      <c r="N12" s="161">
        <f t="shared" si="1"/>
        <v>11.340000000000002</v>
      </c>
    </row>
    <row r="13" spans="1:14" s="117" customFormat="1" ht="45" customHeight="1" x14ac:dyDescent="0.25">
      <c r="A13" s="108"/>
      <c r="B13" s="109" t="str">
        <f>"80-"&amp;D13&amp;"-00"&amp;G13</f>
        <v>80-536203-004</v>
      </c>
      <c r="C13" s="109"/>
      <c r="D13" s="110">
        <v>536203</v>
      </c>
      <c r="E13" s="111" t="s">
        <v>66</v>
      </c>
      <c r="F13" s="110" t="s">
        <v>29</v>
      </c>
      <c r="G13" s="110">
        <v>4</v>
      </c>
      <c r="H13" s="112">
        <v>7.6</v>
      </c>
      <c r="I13" s="112">
        <v>11.95</v>
      </c>
      <c r="J13" s="112" t="s">
        <v>18</v>
      </c>
      <c r="K13" s="171"/>
      <c r="L13" s="114">
        <f t="shared" si="0"/>
        <v>0</v>
      </c>
      <c r="M13" s="115">
        <v>3417765362033</v>
      </c>
      <c r="N13" s="161">
        <f t="shared" si="1"/>
        <v>7.9799999999999995</v>
      </c>
    </row>
    <row r="14" spans="1:14" s="36" customFormat="1" ht="45" customHeight="1" x14ac:dyDescent="0.25">
      <c r="A14" s="108"/>
      <c r="B14" s="109" t="str">
        <f>"80-"&amp;D14&amp;"-00"&amp;G14</f>
        <v>80-527803-006</v>
      </c>
      <c r="C14" s="109"/>
      <c r="D14" s="110">
        <v>527803</v>
      </c>
      <c r="E14" s="111" t="s">
        <v>67</v>
      </c>
      <c r="F14" s="110" t="s">
        <v>29</v>
      </c>
      <c r="G14" s="110">
        <v>6</v>
      </c>
      <c r="H14" s="112">
        <v>9.6999999999999993</v>
      </c>
      <c r="I14" s="112">
        <v>15.95</v>
      </c>
      <c r="J14" s="112" t="s">
        <v>18</v>
      </c>
      <c r="K14" s="171">
        <v>12</v>
      </c>
      <c r="L14" s="114">
        <f t="shared" si="0"/>
        <v>116.39999999999999</v>
      </c>
      <c r="M14" s="115">
        <v>3417765278037</v>
      </c>
      <c r="N14" s="161">
        <f t="shared" si="1"/>
        <v>10.185</v>
      </c>
    </row>
    <row r="15" spans="1:14" s="36" customFormat="1" ht="45" customHeight="1" x14ac:dyDescent="0.25">
      <c r="A15" s="37"/>
      <c r="B15" s="13"/>
      <c r="C15" s="38"/>
      <c r="D15" s="39">
        <v>502303</v>
      </c>
      <c r="E15" s="40" t="s">
        <v>31</v>
      </c>
      <c r="F15" s="38"/>
      <c r="G15" s="38"/>
      <c r="H15" s="38"/>
      <c r="I15" s="38"/>
      <c r="J15" s="38"/>
      <c r="K15" s="38"/>
      <c r="L15" s="38"/>
      <c r="M15" s="41" t="s">
        <v>32</v>
      </c>
    </row>
    <row r="16" spans="1:14" s="36" customFormat="1" ht="45" customHeight="1" x14ac:dyDescent="0.25">
      <c r="A16" s="37"/>
      <c r="B16" s="13"/>
      <c r="C16" s="38"/>
      <c r="D16" s="39">
        <v>502353</v>
      </c>
      <c r="E16" s="40" t="s">
        <v>28</v>
      </c>
      <c r="F16" s="38"/>
      <c r="G16" s="38"/>
      <c r="H16" s="38"/>
      <c r="I16" s="38"/>
      <c r="J16" s="38"/>
      <c r="K16" s="38"/>
      <c r="L16" s="38"/>
      <c r="M16" s="41" t="s">
        <v>33</v>
      </c>
    </row>
    <row r="17" spans="1:14" s="5" customFormat="1" ht="45" customHeight="1" x14ac:dyDescent="0.25">
      <c r="A17" s="108"/>
      <c r="B17" s="109" t="str">
        <f>"80-"&amp;D17&amp;"-00"&amp;G17</f>
        <v>80-502753-006</v>
      </c>
      <c r="C17" s="109"/>
      <c r="D17" s="110">
        <v>502753</v>
      </c>
      <c r="E17" s="111" t="s">
        <v>72</v>
      </c>
      <c r="F17" s="110" t="s">
        <v>51</v>
      </c>
      <c r="G17" s="110">
        <v>6</v>
      </c>
      <c r="H17" s="112">
        <v>10.8</v>
      </c>
      <c r="I17" s="112">
        <v>16.95</v>
      </c>
      <c r="J17" s="112" t="s">
        <v>18</v>
      </c>
      <c r="K17" s="171">
        <v>12</v>
      </c>
      <c r="L17" s="114">
        <f>$H17*K17</f>
        <v>129.60000000000002</v>
      </c>
      <c r="M17" s="115">
        <v>3417765027536</v>
      </c>
      <c r="N17" s="161">
        <f>H17*1.05</f>
        <v>11.340000000000002</v>
      </c>
    </row>
    <row r="18" spans="1:14" s="11" customFormat="1" ht="39.950000000000003" customHeight="1" x14ac:dyDescent="0.3">
      <c r="A18" s="6" t="s">
        <v>35</v>
      </c>
      <c r="B18" s="7"/>
      <c r="C18" s="7"/>
      <c r="D18" s="8"/>
      <c r="E18" s="8"/>
      <c r="F18" s="8"/>
      <c r="G18" s="8"/>
      <c r="H18" s="7"/>
      <c r="I18" s="7"/>
      <c r="J18" s="7"/>
      <c r="K18" s="7"/>
      <c r="L18" s="7"/>
      <c r="M18" s="10"/>
    </row>
    <row r="19" spans="1:14" s="43" customFormat="1" ht="45" customHeight="1" x14ac:dyDescent="0.25">
      <c r="A19" s="108"/>
      <c r="B19" s="109" t="str">
        <f>"80-"&amp;D19&amp;"-00"&amp;G19</f>
        <v>80-151503-004</v>
      </c>
      <c r="C19" s="109">
        <v>21</v>
      </c>
      <c r="D19" s="110">
        <v>151503</v>
      </c>
      <c r="E19" s="111" t="s">
        <v>94</v>
      </c>
      <c r="F19" s="110" t="s">
        <v>78</v>
      </c>
      <c r="G19" s="110">
        <v>4</v>
      </c>
      <c r="H19" s="112">
        <v>14.3</v>
      </c>
      <c r="I19" s="112">
        <v>22.95</v>
      </c>
      <c r="J19" s="112" t="s">
        <v>18</v>
      </c>
      <c r="K19" s="171">
        <v>12</v>
      </c>
      <c r="L19" s="114">
        <f>$H19*K19</f>
        <v>171.60000000000002</v>
      </c>
      <c r="M19" s="115">
        <v>3417761515037</v>
      </c>
      <c r="N19" s="161">
        <f>H19*1.05</f>
        <v>15.015000000000001</v>
      </c>
    </row>
    <row r="20" spans="1:14" s="11" customFormat="1" ht="45" customHeight="1" x14ac:dyDescent="0.3">
      <c r="A20" s="6" t="s">
        <v>38</v>
      </c>
      <c r="B20" s="7"/>
      <c r="C20" s="7"/>
      <c r="D20" s="8"/>
      <c r="E20" s="8"/>
      <c r="F20" s="8"/>
      <c r="G20" s="8"/>
      <c r="H20" s="7"/>
      <c r="I20" s="7"/>
      <c r="J20" s="7"/>
      <c r="K20" s="7"/>
      <c r="L20" s="7"/>
      <c r="M20" s="10"/>
    </row>
    <row r="21" spans="1:14" s="5" customFormat="1" ht="45" customHeight="1" x14ac:dyDescent="0.25">
      <c r="A21" s="108"/>
      <c r="B21" s="109" t="str">
        <f>"80-"&amp;D21&amp;"-00"&amp;G21</f>
        <v>80-166600-002</v>
      </c>
      <c r="C21" s="109"/>
      <c r="D21" s="110">
        <v>166600</v>
      </c>
      <c r="E21" s="111" t="s">
        <v>116</v>
      </c>
      <c r="F21" s="110" t="s">
        <v>78</v>
      </c>
      <c r="G21" s="110">
        <v>2</v>
      </c>
      <c r="H21" s="112">
        <v>19.100000000000001</v>
      </c>
      <c r="I21" s="112">
        <v>29.95</v>
      </c>
      <c r="J21" s="112" t="s">
        <v>18</v>
      </c>
      <c r="K21" s="171">
        <v>6</v>
      </c>
      <c r="L21" s="114">
        <f t="shared" ref="L21:L27" si="2">$H21*K21</f>
        <v>114.60000000000001</v>
      </c>
      <c r="M21" s="115">
        <v>3417761666005</v>
      </c>
      <c r="N21" s="161">
        <f t="shared" ref="N21:N27" si="3">H21*1.05</f>
        <v>20.055000000000003</v>
      </c>
    </row>
    <row r="22" spans="1:14" s="124" customFormat="1" ht="45" customHeight="1" x14ac:dyDescent="0.35">
      <c r="A22" s="118" t="s">
        <v>22</v>
      </c>
      <c r="B22" s="119"/>
      <c r="C22" s="119">
        <v>28</v>
      </c>
      <c r="D22" s="120">
        <v>561003</v>
      </c>
      <c r="E22" s="121" t="s">
        <v>118</v>
      </c>
      <c r="F22" s="120" t="s">
        <v>103</v>
      </c>
      <c r="G22" s="120">
        <v>6</v>
      </c>
      <c r="H22" s="122">
        <v>12.7</v>
      </c>
      <c r="I22" s="122">
        <v>19.95</v>
      </c>
      <c r="J22" s="122" t="s">
        <v>25</v>
      </c>
      <c r="K22" s="172"/>
      <c r="L22" s="114">
        <f t="shared" si="2"/>
        <v>0</v>
      </c>
      <c r="M22" s="123">
        <v>3417765610035</v>
      </c>
      <c r="N22" s="161">
        <f t="shared" si="3"/>
        <v>13.334999999999999</v>
      </c>
    </row>
    <row r="23" spans="1:14" s="5" customFormat="1" ht="45" customHeight="1" x14ac:dyDescent="0.25">
      <c r="A23" s="108"/>
      <c r="B23" s="109" t="str">
        <f>"80-"&amp;D23&amp;"-00"&amp;G23</f>
        <v>80-185903-004</v>
      </c>
      <c r="C23" s="109"/>
      <c r="D23" s="110">
        <v>185903</v>
      </c>
      <c r="E23" s="111" t="s">
        <v>121</v>
      </c>
      <c r="F23" s="110" t="s">
        <v>87</v>
      </c>
      <c r="G23" s="110">
        <v>4</v>
      </c>
      <c r="H23" s="112">
        <v>14.3</v>
      </c>
      <c r="I23" s="112">
        <v>22.95</v>
      </c>
      <c r="J23" s="112" t="s">
        <v>18</v>
      </c>
      <c r="K23" s="171">
        <v>16</v>
      </c>
      <c r="L23" s="114">
        <f t="shared" si="2"/>
        <v>228.8</v>
      </c>
      <c r="M23" s="115">
        <v>3417761859032</v>
      </c>
      <c r="N23" s="161">
        <f t="shared" si="3"/>
        <v>15.015000000000001</v>
      </c>
    </row>
    <row r="24" spans="1:14" s="5" customFormat="1" ht="45" customHeight="1" x14ac:dyDescent="0.25">
      <c r="A24" s="108"/>
      <c r="B24" s="109" t="str">
        <f>"80-"&amp;D24&amp;"-00"&amp;G24</f>
        <v>80-166503-004</v>
      </c>
      <c r="C24" s="109">
        <v>29</v>
      </c>
      <c r="D24" s="110">
        <v>166503</v>
      </c>
      <c r="E24" s="111" t="s">
        <v>123</v>
      </c>
      <c r="F24" s="110" t="s">
        <v>78</v>
      </c>
      <c r="G24" s="110">
        <v>4</v>
      </c>
      <c r="H24" s="112">
        <v>19.100000000000001</v>
      </c>
      <c r="I24" s="112">
        <v>29.95</v>
      </c>
      <c r="J24" s="112" t="s">
        <v>18</v>
      </c>
      <c r="K24" s="171">
        <v>12</v>
      </c>
      <c r="L24" s="114">
        <f t="shared" si="2"/>
        <v>229.20000000000002</v>
      </c>
      <c r="M24" s="115">
        <v>3417761665039</v>
      </c>
      <c r="N24" s="161">
        <f t="shared" si="3"/>
        <v>20.055000000000003</v>
      </c>
    </row>
    <row r="25" spans="1:14" s="5" customFormat="1" ht="45" customHeight="1" x14ac:dyDescent="0.25">
      <c r="A25" s="108"/>
      <c r="B25" s="109" t="str">
        <f>"80-"&amp;D25&amp;"-00"&amp;G25</f>
        <v>80-505603-003</v>
      </c>
      <c r="C25" s="109">
        <v>31</v>
      </c>
      <c r="D25" s="110">
        <v>505603</v>
      </c>
      <c r="E25" s="111" t="s">
        <v>130</v>
      </c>
      <c r="F25" s="110" t="s">
        <v>131</v>
      </c>
      <c r="G25" s="110">
        <v>3</v>
      </c>
      <c r="H25" s="112">
        <v>43.3</v>
      </c>
      <c r="I25" s="112">
        <v>69.95</v>
      </c>
      <c r="J25" s="112" t="s">
        <v>18</v>
      </c>
      <c r="K25" s="171"/>
      <c r="L25" s="114">
        <f t="shared" si="2"/>
        <v>0</v>
      </c>
      <c r="M25" s="115">
        <v>3417765056031</v>
      </c>
      <c r="N25" s="161">
        <f t="shared" si="3"/>
        <v>45.464999999999996</v>
      </c>
    </row>
    <row r="26" spans="1:14" s="5" customFormat="1" ht="45" customHeight="1" x14ac:dyDescent="0.25">
      <c r="A26" s="108"/>
      <c r="B26" s="109" t="str">
        <f>"80-"&amp;D26&amp;"-00"&amp;G26</f>
        <v>80-505653-003</v>
      </c>
      <c r="C26" s="109">
        <v>32</v>
      </c>
      <c r="D26" s="110">
        <v>505653</v>
      </c>
      <c r="E26" s="111" t="s">
        <v>132</v>
      </c>
      <c r="F26" s="110" t="s">
        <v>131</v>
      </c>
      <c r="G26" s="110">
        <v>3</v>
      </c>
      <c r="H26" s="112">
        <v>43.3</v>
      </c>
      <c r="I26" s="112">
        <v>69.95</v>
      </c>
      <c r="J26" s="112" t="s">
        <v>18</v>
      </c>
      <c r="K26" s="171"/>
      <c r="L26" s="114">
        <f t="shared" si="2"/>
        <v>0</v>
      </c>
      <c r="M26" s="115">
        <v>3417765056536</v>
      </c>
      <c r="N26" s="161">
        <f t="shared" si="3"/>
        <v>45.464999999999996</v>
      </c>
    </row>
    <row r="27" spans="1:14" s="5" customFormat="1" ht="45" customHeight="1" x14ac:dyDescent="0.25">
      <c r="A27" s="108"/>
      <c r="B27" s="109" t="str">
        <f>"80-"&amp;D27&amp;"-00"&amp;G27</f>
        <v>80-155403-004</v>
      </c>
      <c r="C27" s="109"/>
      <c r="D27" s="110">
        <v>155403</v>
      </c>
      <c r="E27" s="111" t="s">
        <v>175</v>
      </c>
      <c r="F27" s="110" t="s">
        <v>168</v>
      </c>
      <c r="G27" s="110">
        <v>4</v>
      </c>
      <c r="H27" s="112">
        <v>21.6</v>
      </c>
      <c r="I27" s="112">
        <v>34.950000000000003</v>
      </c>
      <c r="J27" s="112" t="s">
        <v>18</v>
      </c>
      <c r="K27" s="171"/>
      <c r="L27" s="114">
        <f t="shared" si="2"/>
        <v>0</v>
      </c>
      <c r="M27" s="115">
        <v>3417761554036</v>
      </c>
      <c r="N27" s="161">
        <f t="shared" si="3"/>
        <v>22.680000000000003</v>
      </c>
    </row>
    <row r="28" spans="1:14" s="11" customFormat="1" ht="45" customHeight="1" x14ac:dyDescent="0.3">
      <c r="A28" s="6" t="s">
        <v>47</v>
      </c>
      <c r="B28" s="7"/>
      <c r="C28" s="7"/>
      <c r="D28" s="8"/>
      <c r="E28" s="8"/>
      <c r="F28" s="8"/>
      <c r="G28" s="8"/>
      <c r="H28" s="7"/>
      <c r="I28" s="7"/>
      <c r="J28" s="7"/>
      <c r="K28" s="7"/>
      <c r="L28" s="7"/>
      <c r="M28" s="10"/>
    </row>
    <row r="29" spans="1:14" s="21" customFormat="1" ht="45" customHeight="1" x14ac:dyDescent="0.25">
      <c r="A29" s="108"/>
      <c r="B29" s="109" t="str">
        <f>"80-"&amp;D29&amp;"-00"&amp;G29</f>
        <v>80-527503-004</v>
      </c>
      <c r="C29" s="109">
        <v>63</v>
      </c>
      <c r="D29" s="110">
        <v>527503</v>
      </c>
      <c r="E29" s="111" t="s">
        <v>228</v>
      </c>
      <c r="F29" s="110" t="s">
        <v>83</v>
      </c>
      <c r="G29" s="110">
        <v>4</v>
      </c>
      <c r="H29" s="112">
        <v>21.1</v>
      </c>
      <c r="I29" s="112">
        <v>32.950000000000003</v>
      </c>
      <c r="J29" s="112" t="s">
        <v>18</v>
      </c>
      <c r="K29" s="171">
        <v>8</v>
      </c>
      <c r="L29" s="114">
        <f>$H29*K29</f>
        <v>168.8</v>
      </c>
      <c r="M29" s="115">
        <v>3417765275036</v>
      </c>
      <c r="N29" s="161">
        <f t="shared" ref="N29:N33" si="4">H29*1.05</f>
        <v>22.155000000000001</v>
      </c>
    </row>
    <row r="30" spans="1:14" s="36" customFormat="1" ht="45" customHeight="1" x14ac:dyDescent="0.25">
      <c r="A30" s="151"/>
      <c r="B30" s="152" t="s">
        <v>234</v>
      </c>
      <c r="C30" s="152">
        <v>67</v>
      </c>
      <c r="D30" s="153">
        <v>405003</v>
      </c>
      <c r="E30" s="154" t="s">
        <v>235</v>
      </c>
      <c r="F30" s="153" t="s">
        <v>236</v>
      </c>
      <c r="G30" s="155">
        <v>12</v>
      </c>
      <c r="H30" s="156">
        <v>9</v>
      </c>
      <c r="I30" s="156">
        <v>14.95</v>
      </c>
      <c r="J30" s="156" t="s">
        <v>18</v>
      </c>
      <c r="K30" s="171">
        <v>24</v>
      </c>
      <c r="L30" s="114">
        <f>$H30*K30</f>
        <v>216</v>
      </c>
      <c r="M30" s="115">
        <v>3417764050030</v>
      </c>
      <c r="N30" s="161">
        <f t="shared" si="4"/>
        <v>9.4500000000000011</v>
      </c>
    </row>
    <row r="31" spans="1:14" s="36" customFormat="1" ht="45" customHeight="1" x14ac:dyDescent="0.25">
      <c r="A31" s="151"/>
      <c r="B31" s="152" t="str">
        <f>"80-"&amp;D31&amp;"-00"&amp;G31</f>
        <v>80-502203-006</v>
      </c>
      <c r="C31" s="152">
        <v>75</v>
      </c>
      <c r="D31" s="153">
        <v>502203</v>
      </c>
      <c r="E31" s="157" t="s">
        <v>264</v>
      </c>
      <c r="F31" s="153" t="s">
        <v>187</v>
      </c>
      <c r="G31" s="153">
        <v>6</v>
      </c>
      <c r="H31" s="156">
        <v>14.3</v>
      </c>
      <c r="I31" s="156">
        <v>22.95</v>
      </c>
      <c r="J31" s="156" t="s">
        <v>18</v>
      </c>
      <c r="K31" s="174">
        <v>12</v>
      </c>
      <c r="L31" s="114">
        <f>$H31*K31</f>
        <v>171.60000000000002</v>
      </c>
      <c r="M31" s="127">
        <v>3417765022036</v>
      </c>
      <c r="N31" s="161">
        <f t="shared" si="4"/>
        <v>15.015000000000001</v>
      </c>
    </row>
    <row r="32" spans="1:14" s="36" customFormat="1" ht="45" customHeight="1" x14ac:dyDescent="0.35">
      <c r="A32" s="118" t="s">
        <v>22</v>
      </c>
      <c r="B32" s="119"/>
      <c r="C32" s="119">
        <v>102</v>
      </c>
      <c r="D32" s="120">
        <v>519903</v>
      </c>
      <c r="E32" s="121" t="s">
        <v>318</v>
      </c>
      <c r="F32" s="120" t="s">
        <v>316</v>
      </c>
      <c r="G32" s="120">
        <v>4</v>
      </c>
      <c r="H32" s="122">
        <v>63.86</v>
      </c>
      <c r="I32" s="122">
        <v>99.95</v>
      </c>
      <c r="J32" s="122" t="s">
        <v>60</v>
      </c>
      <c r="K32" s="172">
        <v>4</v>
      </c>
      <c r="L32" s="114">
        <f>$H32*K32</f>
        <v>255.44</v>
      </c>
      <c r="M32" s="123">
        <v>3417765199035</v>
      </c>
      <c r="N32" s="161">
        <f t="shared" si="4"/>
        <v>67.052999999999997</v>
      </c>
    </row>
    <row r="33" spans="1:14" ht="49.5" customHeight="1" x14ac:dyDescent="0.25">
      <c r="A33" s="118" t="s">
        <v>22</v>
      </c>
      <c r="B33" s="119"/>
      <c r="C33" s="119">
        <v>103</v>
      </c>
      <c r="D33" s="120">
        <v>519953</v>
      </c>
      <c r="E33" s="121" t="s">
        <v>319</v>
      </c>
      <c r="F33" s="120" t="s">
        <v>316</v>
      </c>
      <c r="G33" s="120">
        <v>4</v>
      </c>
      <c r="H33" s="122">
        <v>63.86</v>
      </c>
      <c r="I33" s="122">
        <v>99.95</v>
      </c>
      <c r="J33" s="122" t="s">
        <v>60</v>
      </c>
      <c r="K33" s="175">
        <v>4</v>
      </c>
      <c r="L33" s="114">
        <f>$H33*K33</f>
        <v>255.44</v>
      </c>
      <c r="M33" s="123">
        <v>3417765199530</v>
      </c>
      <c r="N33" s="161">
        <f t="shared" si="4"/>
        <v>67.052999999999997</v>
      </c>
    </row>
    <row r="34" spans="1:14" s="11" customFormat="1" ht="45" customHeight="1" x14ac:dyDescent="0.3">
      <c r="A34" s="6" t="s">
        <v>56</v>
      </c>
      <c r="B34" s="7"/>
      <c r="C34" s="7"/>
      <c r="D34" s="8"/>
      <c r="E34" s="8"/>
      <c r="F34" s="8"/>
      <c r="G34" s="8"/>
      <c r="H34" s="7"/>
      <c r="I34" s="7"/>
      <c r="J34" s="7"/>
      <c r="K34" s="7"/>
      <c r="L34" s="7"/>
      <c r="M34" s="10"/>
    </row>
    <row r="35" spans="1:14" s="125" customFormat="1" ht="45" customHeight="1" x14ac:dyDescent="0.25">
      <c r="A35" s="108"/>
      <c r="B35" s="109" t="str">
        <f>"80-"&amp;D35&amp;"-00"&amp;G35</f>
        <v>80-193800-002</v>
      </c>
      <c r="C35" s="109">
        <v>109</v>
      </c>
      <c r="D35" s="110">
        <v>193800</v>
      </c>
      <c r="E35" s="111" t="s">
        <v>328</v>
      </c>
      <c r="F35" s="110" t="s">
        <v>187</v>
      </c>
      <c r="G35" s="110">
        <v>2</v>
      </c>
      <c r="H35" s="112">
        <v>59.5</v>
      </c>
      <c r="I35" s="112">
        <v>94.95</v>
      </c>
      <c r="J35" s="113" t="s">
        <v>18</v>
      </c>
      <c r="K35" s="171"/>
      <c r="L35" s="114">
        <f>$H35*K35</f>
        <v>0</v>
      </c>
      <c r="M35" s="115">
        <v>3417761938003</v>
      </c>
      <c r="N35" s="161">
        <f t="shared" ref="N35:N38" si="5">H35*1.05</f>
        <v>62.475000000000001</v>
      </c>
    </row>
    <row r="36" spans="1:14" s="43" customFormat="1" ht="45" customHeight="1" x14ac:dyDescent="0.25">
      <c r="A36" s="108"/>
      <c r="B36" s="109" t="str">
        <f>"80-"&amp;D36&amp;"-00"&amp;G36</f>
        <v>80-193850-002</v>
      </c>
      <c r="C36" s="109">
        <v>112</v>
      </c>
      <c r="D36" s="110">
        <v>193850</v>
      </c>
      <c r="E36" s="111" t="s">
        <v>331</v>
      </c>
      <c r="F36" s="110" t="s">
        <v>187</v>
      </c>
      <c r="G36" s="110">
        <v>2</v>
      </c>
      <c r="H36" s="112">
        <v>59.5</v>
      </c>
      <c r="I36" s="112">
        <v>94.95</v>
      </c>
      <c r="J36" s="112" t="s">
        <v>18</v>
      </c>
      <c r="K36" s="171"/>
      <c r="L36" s="114">
        <f>$H36*K36</f>
        <v>0</v>
      </c>
      <c r="M36" s="115">
        <v>3417761938508</v>
      </c>
      <c r="N36" s="161">
        <f t="shared" si="5"/>
        <v>62.475000000000001</v>
      </c>
    </row>
    <row r="37" spans="1:14" ht="45" customHeight="1" x14ac:dyDescent="0.35">
      <c r="A37" s="118" t="s">
        <v>22</v>
      </c>
      <c r="B37" s="119"/>
      <c r="C37" s="119">
        <v>114</v>
      </c>
      <c r="D37" s="120">
        <v>531603</v>
      </c>
      <c r="E37" s="121" t="s">
        <v>333</v>
      </c>
      <c r="F37" s="120" t="s">
        <v>187</v>
      </c>
      <c r="G37" s="120">
        <v>4</v>
      </c>
      <c r="H37" s="122">
        <v>59.5</v>
      </c>
      <c r="I37" s="122">
        <v>94.95</v>
      </c>
      <c r="J37" s="122" t="s">
        <v>60</v>
      </c>
      <c r="K37" s="172" t="s">
        <v>404</v>
      </c>
      <c r="L37" s="114">
        <f>$H37*K37</f>
        <v>238</v>
      </c>
      <c r="M37" s="123">
        <v>3417765316036</v>
      </c>
      <c r="N37" s="161">
        <f t="shared" si="5"/>
        <v>62.475000000000001</v>
      </c>
    </row>
    <row r="38" spans="1:14" s="36" customFormat="1" ht="45" customHeight="1" x14ac:dyDescent="0.35">
      <c r="A38" s="118" t="s">
        <v>22</v>
      </c>
      <c r="B38" s="119"/>
      <c r="C38" s="119">
        <v>115</v>
      </c>
      <c r="D38" s="120">
        <v>531653</v>
      </c>
      <c r="E38" s="121" t="s">
        <v>334</v>
      </c>
      <c r="F38" s="120" t="s">
        <v>187</v>
      </c>
      <c r="G38" s="120">
        <v>4</v>
      </c>
      <c r="H38" s="122">
        <v>59.5</v>
      </c>
      <c r="I38" s="122">
        <v>94.95</v>
      </c>
      <c r="J38" s="122" t="s">
        <v>60</v>
      </c>
      <c r="K38" s="172" t="s">
        <v>404</v>
      </c>
      <c r="L38" s="114">
        <f>$H38*K38</f>
        <v>238</v>
      </c>
      <c r="M38" s="123">
        <v>3417765316531</v>
      </c>
      <c r="N38" s="161">
        <f t="shared" si="5"/>
        <v>62.475000000000001</v>
      </c>
    </row>
    <row r="39" spans="1:14" s="11" customFormat="1" ht="45" customHeight="1" x14ac:dyDescent="0.3">
      <c r="A39" s="6" t="s">
        <v>62</v>
      </c>
      <c r="B39" s="7"/>
      <c r="C39" s="7"/>
      <c r="D39" s="8"/>
      <c r="E39" s="8"/>
      <c r="F39" s="8"/>
      <c r="G39" s="8"/>
      <c r="H39" s="7"/>
      <c r="I39" s="7"/>
      <c r="J39" s="7"/>
      <c r="K39" s="7"/>
      <c r="L39" s="7"/>
      <c r="M39" s="10"/>
    </row>
    <row r="40" spans="1:14" s="135" customFormat="1" ht="45" customHeight="1" x14ac:dyDescent="0.25">
      <c r="A40" s="108"/>
      <c r="B40" s="109" t="str">
        <f>"80-"&amp;D40&amp;"-00"&amp;G40</f>
        <v>80-518503-004</v>
      </c>
      <c r="C40" s="109">
        <v>118</v>
      </c>
      <c r="D40" s="110">
        <v>518503</v>
      </c>
      <c r="E40" s="111" t="s">
        <v>341</v>
      </c>
      <c r="F40" s="110" t="s">
        <v>280</v>
      </c>
      <c r="G40" s="110">
        <v>4</v>
      </c>
      <c r="H40" s="112">
        <v>34.6</v>
      </c>
      <c r="I40" s="112">
        <v>54.95</v>
      </c>
      <c r="J40" s="112" t="s">
        <v>18</v>
      </c>
      <c r="K40" s="171" t="s">
        <v>404</v>
      </c>
      <c r="L40" s="114">
        <f t="shared" ref="L40:L45" si="6">$H40*K40</f>
        <v>138.4</v>
      </c>
      <c r="M40" s="115">
        <v>3417765185038</v>
      </c>
      <c r="N40" s="161">
        <f t="shared" ref="N40:N45" si="7">H40*1.05</f>
        <v>36.330000000000005</v>
      </c>
    </row>
    <row r="41" spans="1:14" s="116" customFormat="1" ht="45" customHeight="1" x14ac:dyDescent="0.25">
      <c r="A41" s="108"/>
      <c r="B41" s="109" t="str">
        <f>"80-"&amp;D41&amp;"-00"&amp;G41</f>
        <v>80-193003-006</v>
      </c>
      <c r="C41" s="109">
        <v>120</v>
      </c>
      <c r="D41" s="110">
        <v>193003</v>
      </c>
      <c r="E41" s="111" t="s">
        <v>344</v>
      </c>
      <c r="F41" s="110" t="s">
        <v>345</v>
      </c>
      <c r="G41" s="110">
        <v>6</v>
      </c>
      <c r="H41" s="112">
        <v>21.1</v>
      </c>
      <c r="I41" s="112">
        <v>32.950000000000003</v>
      </c>
      <c r="J41" s="112" t="s">
        <v>18</v>
      </c>
      <c r="K41" s="171"/>
      <c r="L41" s="114">
        <f t="shared" si="6"/>
        <v>0</v>
      </c>
      <c r="M41" s="115">
        <v>3417761930038</v>
      </c>
      <c r="N41" s="161">
        <f t="shared" si="7"/>
        <v>22.155000000000001</v>
      </c>
    </row>
    <row r="42" spans="1:14" s="116" customFormat="1" ht="45" customHeight="1" x14ac:dyDescent="0.25">
      <c r="A42" s="151"/>
      <c r="B42" s="152" t="str">
        <f>"80-"&amp;D42&amp;"-00"&amp;G42</f>
        <v>80-554603-006</v>
      </c>
      <c r="C42" s="152">
        <v>129</v>
      </c>
      <c r="D42" s="153">
        <v>554603</v>
      </c>
      <c r="E42" s="157" t="s">
        <v>362</v>
      </c>
      <c r="F42" s="153" t="s">
        <v>168</v>
      </c>
      <c r="G42" s="153">
        <v>6</v>
      </c>
      <c r="H42" s="156">
        <v>14.3</v>
      </c>
      <c r="I42" s="156">
        <v>24.95</v>
      </c>
      <c r="J42" s="112" t="s">
        <v>18</v>
      </c>
      <c r="K42" s="174"/>
      <c r="L42" s="114">
        <f t="shared" si="6"/>
        <v>0</v>
      </c>
      <c r="M42" s="127">
        <v>3417765546037</v>
      </c>
      <c r="N42" s="161">
        <f t="shared" si="7"/>
        <v>15.015000000000001</v>
      </c>
    </row>
    <row r="43" spans="1:14" s="126" customFormat="1" ht="45" customHeight="1" x14ac:dyDescent="0.25">
      <c r="A43" s="151"/>
      <c r="B43" s="152" t="str">
        <f>"80-"&amp;D43&amp;"-00"&amp;G43</f>
        <v>80-554303-006</v>
      </c>
      <c r="C43" s="152">
        <v>140</v>
      </c>
      <c r="D43" s="153">
        <v>554303</v>
      </c>
      <c r="E43" s="154" t="s">
        <v>374</v>
      </c>
      <c r="F43" s="153" t="s">
        <v>168</v>
      </c>
      <c r="G43" s="153">
        <v>6</v>
      </c>
      <c r="H43" s="156">
        <v>17.3</v>
      </c>
      <c r="I43" s="156">
        <v>29.95</v>
      </c>
      <c r="J43" s="156" t="s">
        <v>18</v>
      </c>
      <c r="K43" s="174"/>
      <c r="L43" s="114">
        <f t="shared" si="6"/>
        <v>0</v>
      </c>
      <c r="M43" s="127">
        <v>3417765543036</v>
      </c>
      <c r="N43" s="161">
        <f t="shared" si="7"/>
        <v>18.165000000000003</v>
      </c>
    </row>
    <row r="44" spans="1:14" s="43" customFormat="1" ht="45" customHeight="1" x14ac:dyDescent="0.25">
      <c r="A44" s="108"/>
      <c r="B44" s="158"/>
      <c r="C44" s="109">
        <v>143</v>
      </c>
      <c r="D44" s="110">
        <v>199500</v>
      </c>
      <c r="E44" s="159" t="s">
        <v>379</v>
      </c>
      <c r="F44" s="110" t="s">
        <v>168</v>
      </c>
      <c r="G44" s="110">
        <v>4</v>
      </c>
      <c r="H44" s="156">
        <v>17.3</v>
      </c>
      <c r="I44" s="156">
        <v>29.95</v>
      </c>
      <c r="J44" s="112" t="s">
        <v>18</v>
      </c>
      <c r="K44" s="171" t="s">
        <v>404</v>
      </c>
      <c r="L44" s="114">
        <f t="shared" si="6"/>
        <v>69.2</v>
      </c>
      <c r="M44" s="115">
        <v>3417761995006</v>
      </c>
      <c r="N44" s="161">
        <f t="shared" si="7"/>
        <v>18.165000000000003</v>
      </c>
    </row>
    <row r="45" spans="1:14" s="43" customFormat="1" ht="45" customHeight="1" x14ac:dyDescent="0.25">
      <c r="A45" s="108"/>
      <c r="B45" s="158"/>
      <c r="C45" s="109">
        <v>144</v>
      </c>
      <c r="D45" s="110">
        <v>199560</v>
      </c>
      <c r="E45" s="159" t="s">
        <v>380</v>
      </c>
      <c r="F45" s="110" t="s">
        <v>168</v>
      </c>
      <c r="G45" s="110">
        <v>4</v>
      </c>
      <c r="H45" s="156">
        <v>17.3</v>
      </c>
      <c r="I45" s="156">
        <v>29.95</v>
      </c>
      <c r="J45" s="112" t="s">
        <v>12</v>
      </c>
      <c r="K45" s="171" t="s">
        <v>404</v>
      </c>
      <c r="L45" s="114">
        <f t="shared" si="6"/>
        <v>69.2</v>
      </c>
      <c r="M45" s="115">
        <v>3417761995600</v>
      </c>
      <c r="N45" s="161">
        <f t="shared" si="7"/>
        <v>18.165000000000003</v>
      </c>
    </row>
    <row r="46" spans="1:14" s="11" customFormat="1" ht="45" customHeight="1" x14ac:dyDescent="0.3">
      <c r="A46" s="6" t="s">
        <v>70</v>
      </c>
      <c r="B46" s="7"/>
      <c r="C46" s="7"/>
      <c r="D46" s="8"/>
      <c r="E46" s="8"/>
      <c r="F46" s="8"/>
      <c r="G46" s="8"/>
      <c r="H46" s="7"/>
      <c r="I46" s="7"/>
      <c r="J46" s="7"/>
      <c r="K46" s="7"/>
      <c r="L46" s="7"/>
      <c r="M46" s="10"/>
    </row>
    <row r="47" spans="1:14" s="135" customFormat="1" ht="45" customHeight="1" x14ac:dyDescent="0.25">
      <c r="A47" s="108"/>
      <c r="B47" s="158"/>
      <c r="C47" s="109">
        <v>145</v>
      </c>
      <c r="D47" s="110">
        <v>199580</v>
      </c>
      <c r="E47" s="159" t="s">
        <v>381</v>
      </c>
      <c r="F47" s="110" t="s">
        <v>168</v>
      </c>
      <c r="G47" s="110">
        <v>4</v>
      </c>
      <c r="H47" s="156">
        <v>17.3</v>
      </c>
      <c r="I47" s="156">
        <v>29.95</v>
      </c>
      <c r="J47" s="112" t="s">
        <v>12</v>
      </c>
      <c r="K47" s="171" t="s">
        <v>404</v>
      </c>
      <c r="L47" s="114">
        <f>$H47*K47</f>
        <v>69.2</v>
      </c>
      <c r="M47" s="115">
        <v>3417761995808</v>
      </c>
      <c r="N47" s="161">
        <f t="shared" ref="N47:N48" si="8">H47*1.05</f>
        <v>18.165000000000003</v>
      </c>
    </row>
    <row r="48" spans="1:14" s="116" customFormat="1" ht="45" customHeight="1" x14ac:dyDescent="0.25">
      <c r="A48" s="128"/>
      <c r="B48" s="129" t="str">
        <f>"80-"&amp;D48&amp;"-00"&amp;G48</f>
        <v>80-505136-006</v>
      </c>
      <c r="C48" s="129"/>
      <c r="D48" s="130">
        <v>505136</v>
      </c>
      <c r="E48" s="131" t="s">
        <v>63</v>
      </c>
      <c r="F48" s="130" t="s">
        <v>17</v>
      </c>
      <c r="G48" s="130">
        <v>6</v>
      </c>
      <c r="H48" s="132">
        <v>10.8</v>
      </c>
      <c r="I48" s="132">
        <v>16.95</v>
      </c>
      <c r="J48" s="132" t="s">
        <v>18</v>
      </c>
      <c r="K48" s="176">
        <v>12</v>
      </c>
      <c r="L48" s="133">
        <f>$H48*K48</f>
        <v>129.60000000000002</v>
      </c>
      <c r="M48" s="134">
        <v>3417765051364</v>
      </c>
      <c r="N48" s="161">
        <f t="shared" si="8"/>
        <v>11.340000000000002</v>
      </c>
    </row>
    <row r="49" spans="1:14" s="11" customFormat="1" ht="45" customHeight="1" x14ac:dyDescent="0.3">
      <c r="A49" s="6" t="s">
        <v>73</v>
      </c>
      <c r="B49" s="7"/>
      <c r="C49" s="7"/>
      <c r="D49" s="8"/>
      <c r="E49" s="8"/>
      <c r="F49" s="8"/>
      <c r="G49" s="8"/>
      <c r="H49" s="7"/>
      <c r="I49" s="7"/>
      <c r="J49" s="7"/>
      <c r="K49" s="7"/>
      <c r="L49" s="7"/>
      <c r="M49" s="10"/>
    </row>
    <row r="50" spans="1:14" s="5" customFormat="1" ht="45" customHeight="1" x14ac:dyDescent="0.25">
      <c r="A50" s="128"/>
      <c r="B50" s="129" t="str">
        <f>"80-"&amp;D50&amp;"-00"&amp;G50</f>
        <v>80-502703-006</v>
      </c>
      <c r="C50" s="129"/>
      <c r="D50" s="130">
        <v>502703</v>
      </c>
      <c r="E50" s="131" t="s">
        <v>71</v>
      </c>
      <c r="F50" s="130" t="s">
        <v>51</v>
      </c>
      <c r="G50" s="130">
        <v>6</v>
      </c>
      <c r="H50" s="132">
        <v>10.8</v>
      </c>
      <c r="I50" s="132">
        <v>16.95</v>
      </c>
      <c r="J50" s="132" t="s">
        <v>18</v>
      </c>
      <c r="K50" s="176">
        <v>12</v>
      </c>
      <c r="L50" s="133">
        <f>$H50*K50</f>
        <v>129.60000000000002</v>
      </c>
      <c r="M50" s="134">
        <v>3417765027031</v>
      </c>
      <c r="N50" s="161">
        <f>H50*1.05</f>
        <v>11.340000000000002</v>
      </c>
    </row>
    <row r="51" spans="1:14" s="5" customFormat="1" ht="45" customHeight="1" x14ac:dyDescent="0.25">
      <c r="A51" s="46" t="s">
        <v>75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/>
    </row>
    <row r="52" spans="1:14" s="11" customFormat="1" ht="45" customHeight="1" x14ac:dyDescent="0.3">
      <c r="A52" s="6" t="s">
        <v>76</v>
      </c>
      <c r="B52" s="7"/>
      <c r="C52" s="7"/>
      <c r="D52" s="8"/>
      <c r="E52" s="8"/>
      <c r="F52" s="8"/>
      <c r="G52" s="8"/>
      <c r="H52" s="7"/>
      <c r="I52" s="7"/>
      <c r="J52" s="7"/>
      <c r="K52" s="7"/>
      <c r="L52" s="7"/>
      <c r="M52" s="10"/>
    </row>
    <row r="53" spans="1:14" s="21" customFormat="1" ht="45" customHeight="1" x14ac:dyDescent="0.25">
      <c r="A53" s="128"/>
      <c r="B53" s="129" t="str">
        <f t="shared" ref="B53:B58" si="9">"80-"&amp;D53&amp;"-00"&amp;G53</f>
        <v>80-157703-004</v>
      </c>
      <c r="C53" s="129"/>
      <c r="D53" s="130">
        <v>157703</v>
      </c>
      <c r="E53" s="131" t="s">
        <v>88</v>
      </c>
      <c r="F53" s="130" t="s">
        <v>89</v>
      </c>
      <c r="G53" s="130">
        <v>4</v>
      </c>
      <c r="H53" s="132">
        <v>22.2</v>
      </c>
      <c r="I53" s="132">
        <v>34.950000000000003</v>
      </c>
      <c r="J53" s="132" t="s">
        <v>18</v>
      </c>
      <c r="K53" s="176">
        <v>12</v>
      </c>
      <c r="L53" s="133">
        <f t="shared" ref="L53:L59" si="10">$H53*K53</f>
        <v>266.39999999999998</v>
      </c>
      <c r="M53" s="136">
        <v>3417761577035</v>
      </c>
      <c r="N53" s="161">
        <f t="shared" ref="N53:N59" si="11">H53*1.05</f>
        <v>23.31</v>
      </c>
    </row>
    <row r="54" spans="1:14" ht="45" customHeight="1" x14ac:dyDescent="0.25">
      <c r="A54" s="128"/>
      <c r="B54" s="129" t="str">
        <f t="shared" si="9"/>
        <v>80-150503-004</v>
      </c>
      <c r="C54" s="129">
        <v>23</v>
      </c>
      <c r="D54" s="130">
        <v>150503</v>
      </c>
      <c r="E54" s="131" t="s">
        <v>96</v>
      </c>
      <c r="F54" s="130" t="s">
        <v>78</v>
      </c>
      <c r="G54" s="130">
        <v>4</v>
      </c>
      <c r="H54" s="132">
        <v>18.600000000000001</v>
      </c>
      <c r="I54" s="132">
        <v>29.95</v>
      </c>
      <c r="J54" s="132" t="s">
        <v>18</v>
      </c>
      <c r="K54" s="176">
        <v>20</v>
      </c>
      <c r="L54" s="133">
        <f t="shared" si="10"/>
        <v>372</v>
      </c>
      <c r="M54" s="134">
        <v>3417761505038</v>
      </c>
      <c r="N54" s="161">
        <f t="shared" si="11"/>
        <v>19.53</v>
      </c>
    </row>
    <row r="55" spans="1:14" s="43" customFormat="1" ht="45" customHeight="1" x14ac:dyDescent="0.25">
      <c r="A55" s="128"/>
      <c r="B55" s="129" t="str">
        <f t="shared" si="9"/>
        <v>80-150303-006</v>
      </c>
      <c r="C55" s="129"/>
      <c r="D55" s="130">
        <v>150303</v>
      </c>
      <c r="E55" s="131" t="s">
        <v>114</v>
      </c>
      <c r="F55" s="130" t="s">
        <v>78</v>
      </c>
      <c r="G55" s="130">
        <v>6</v>
      </c>
      <c r="H55" s="132">
        <v>11.54</v>
      </c>
      <c r="I55" s="132">
        <v>18.95</v>
      </c>
      <c r="J55" s="132" t="s">
        <v>18</v>
      </c>
      <c r="K55" s="176">
        <v>20</v>
      </c>
      <c r="L55" s="133">
        <f t="shared" si="10"/>
        <v>230.79999999999998</v>
      </c>
      <c r="M55" s="134">
        <v>3417761503034</v>
      </c>
      <c r="N55" s="161">
        <f t="shared" si="11"/>
        <v>12.116999999999999</v>
      </c>
    </row>
    <row r="56" spans="1:14" s="21" customFormat="1" ht="45" customHeight="1" x14ac:dyDescent="0.25">
      <c r="A56" s="128"/>
      <c r="B56" s="129" t="str">
        <f t="shared" si="9"/>
        <v>80-166603-006</v>
      </c>
      <c r="C56" s="129"/>
      <c r="D56" s="130">
        <v>166603</v>
      </c>
      <c r="E56" s="131" t="s">
        <v>119</v>
      </c>
      <c r="F56" s="130" t="s">
        <v>120</v>
      </c>
      <c r="G56" s="130">
        <v>6</v>
      </c>
      <c r="H56" s="132">
        <v>19.100000000000001</v>
      </c>
      <c r="I56" s="132">
        <v>29.95</v>
      </c>
      <c r="J56" s="132" t="s">
        <v>18</v>
      </c>
      <c r="K56" s="176">
        <v>12</v>
      </c>
      <c r="L56" s="133">
        <f t="shared" si="10"/>
        <v>229.20000000000002</v>
      </c>
      <c r="M56" s="134">
        <v>3417761666036</v>
      </c>
      <c r="N56" s="161">
        <f t="shared" si="11"/>
        <v>20.055000000000003</v>
      </c>
    </row>
    <row r="57" spans="1:14" ht="45" customHeight="1" x14ac:dyDescent="0.25">
      <c r="A57" s="128"/>
      <c r="B57" s="129" t="str">
        <f t="shared" si="9"/>
        <v>80-513903-006</v>
      </c>
      <c r="C57" s="129"/>
      <c r="D57" s="130">
        <v>513903</v>
      </c>
      <c r="E57" s="131" t="s">
        <v>125</v>
      </c>
      <c r="F57" s="130" t="s">
        <v>103</v>
      </c>
      <c r="G57" s="130">
        <v>6</v>
      </c>
      <c r="H57" s="132">
        <v>14.3</v>
      </c>
      <c r="I57" s="132">
        <v>22.95</v>
      </c>
      <c r="J57" s="132" t="s">
        <v>18</v>
      </c>
      <c r="K57" s="176">
        <v>12</v>
      </c>
      <c r="L57" s="133">
        <f t="shared" si="10"/>
        <v>171.60000000000002</v>
      </c>
      <c r="M57" s="134">
        <v>3417765139031</v>
      </c>
      <c r="N57" s="161">
        <f t="shared" si="11"/>
        <v>15.015000000000001</v>
      </c>
    </row>
    <row r="58" spans="1:14" s="21" customFormat="1" ht="45" customHeight="1" x14ac:dyDescent="0.25">
      <c r="A58" s="12"/>
      <c r="B58" s="13" t="str">
        <f t="shared" si="9"/>
        <v>80-536703-006</v>
      </c>
      <c r="C58" s="13">
        <v>1</v>
      </c>
      <c r="D58" s="14">
        <v>536703</v>
      </c>
      <c r="E58" s="15" t="s">
        <v>16</v>
      </c>
      <c r="F58" s="14" t="s">
        <v>17</v>
      </c>
      <c r="G58" s="14">
        <v>6</v>
      </c>
      <c r="H58" s="16">
        <v>17.3</v>
      </c>
      <c r="I58" s="16">
        <v>27.95</v>
      </c>
      <c r="J58" s="17" t="s">
        <v>18</v>
      </c>
      <c r="K58" s="177"/>
      <c r="L58" s="19">
        <f t="shared" si="10"/>
        <v>0</v>
      </c>
      <c r="M58" s="20">
        <v>3417765367038</v>
      </c>
      <c r="N58" s="161">
        <f t="shared" si="11"/>
        <v>18.165000000000003</v>
      </c>
    </row>
    <row r="59" spans="1:14" s="135" customFormat="1" ht="45" customHeight="1" x14ac:dyDescent="0.35">
      <c r="A59" s="22" t="s">
        <v>22</v>
      </c>
      <c r="B59" s="23"/>
      <c r="C59" s="24">
        <v>2</v>
      </c>
      <c r="D59" s="25">
        <v>539803</v>
      </c>
      <c r="E59" s="26" t="s">
        <v>23</v>
      </c>
      <c r="F59" s="25" t="s">
        <v>24</v>
      </c>
      <c r="G59" s="25">
        <v>6</v>
      </c>
      <c r="H59" s="27">
        <v>17.3</v>
      </c>
      <c r="I59" s="27">
        <v>24.95</v>
      </c>
      <c r="J59" s="27" t="s">
        <v>25</v>
      </c>
      <c r="K59" s="178"/>
      <c r="L59" s="19">
        <f t="shared" si="10"/>
        <v>0</v>
      </c>
      <c r="M59" s="28">
        <v>3417765398032</v>
      </c>
      <c r="N59" s="161">
        <f t="shared" si="11"/>
        <v>18.165000000000003</v>
      </c>
    </row>
    <row r="60" spans="1:14" s="11" customFormat="1" ht="45" customHeight="1" x14ac:dyDescent="0.3">
      <c r="A60" s="6" t="s">
        <v>56</v>
      </c>
      <c r="B60" s="7"/>
      <c r="C60" s="7"/>
      <c r="D60" s="8"/>
      <c r="E60" s="8"/>
      <c r="F60" s="8"/>
      <c r="G60" s="8"/>
      <c r="H60" s="7"/>
      <c r="I60" s="7"/>
      <c r="J60" s="7"/>
      <c r="K60" s="7"/>
      <c r="L60" s="7"/>
      <c r="M60" s="10"/>
    </row>
    <row r="61" spans="1:14" s="5" customFormat="1" ht="45" customHeight="1" x14ac:dyDescent="0.35">
      <c r="A61" s="22" t="s">
        <v>22</v>
      </c>
      <c r="B61" s="23"/>
      <c r="C61" s="24">
        <v>3</v>
      </c>
      <c r="D61" s="25">
        <v>539853</v>
      </c>
      <c r="E61" s="26" t="s">
        <v>26</v>
      </c>
      <c r="F61" s="25" t="s">
        <v>24</v>
      </c>
      <c r="G61" s="25">
        <v>6</v>
      </c>
      <c r="H61" s="27">
        <v>17.3</v>
      </c>
      <c r="I61" s="27">
        <v>24.95</v>
      </c>
      <c r="J61" s="27" t="s">
        <v>25</v>
      </c>
      <c r="K61" s="178"/>
      <c r="L61" s="19">
        <f t="shared" ref="L61:L71" si="12">$H61*K61</f>
        <v>0</v>
      </c>
      <c r="M61" s="28">
        <v>3417765398537</v>
      </c>
      <c r="N61" s="161">
        <f t="shared" ref="N61:N71" si="13">H61*1.05</f>
        <v>18.165000000000003</v>
      </c>
    </row>
    <row r="62" spans="1:14" s="36" customFormat="1" ht="45" customHeight="1" x14ac:dyDescent="0.25">
      <c r="A62" s="30"/>
      <c r="B62" s="31" t="str">
        <f>"80-"&amp;D62&amp;"-00"&amp;G62</f>
        <v>80-548203-004</v>
      </c>
      <c r="C62" s="31"/>
      <c r="D62" s="32">
        <v>548203</v>
      </c>
      <c r="E62" s="33" t="s">
        <v>27</v>
      </c>
      <c r="F62" s="32" t="s">
        <v>17</v>
      </c>
      <c r="G62" s="32">
        <v>4</v>
      </c>
      <c r="H62" s="34">
        <v>28.5</v>
      </c>
      <c r="I62" s="34">
        <v>44.95</v>
      </c>
      <c r="J62" s="17" t="s">
        <v>13</v>
      </c>
      <c r="K62" s="179"/>
      <c r="L62" s="19">
        <f t="shared" si="12"/>
        <v>0</v>
      </c>
      <c r="M62" s="35">
        <v>3417765482038</v>
      </c>
      <c r="N62" s="161">
        <f t="shared" si="13"/>
        <v>29.925000000000001</v>
      </c>
    </row>
    <row r="63" spans="1:14" s="116" customFormat="1" ht="45" customHeight="1" x14ac:dyDescent="0.25">
      <c r="A63" s="12"/>
      <c r="B63" s="13" t="str">
        <f>"80-"&amp;D63&amp;"-00"&amp;G63</f>
        <v>80-502393-006</v>
      </c>
      <c r="C63" s="13"/>
      <c r="D63" s="14">
        <v>502393</v>
      </c>
      <c r="E63" s="15" t="s">
        <v>30</v>
      </c>
      <c r="F63" s="14" t="s">
        <v>29</v>
      </c>
      <c r="G63" s="14">
        <v>6</v>
      </c>
      <c r="H63" s="16">
        <v>10.8</v>
      </c>
      <c r="I63" s="16">
        <v>16.95</v>
      </c>
      <c r="J63" s="17" t="s">
        <v>18</v>
      </c>
      <c r="K63" s="177"/>
      <c r="L63" s="19">
        <f t="shared" si="12"/>
        <v>0</v>
      </c>
      <c r="M63" s="20">
        <v>3417765023934</v>
      </c>
      <c r="N63" s="161">
        <f t="shared" si="13"/>
        <v>11.340000000000002</v>
      </c>
    </row>
    <row r="64" spans="1:14" s="5" customFormat="1" ht="45" customHeight="1" x14ac:dyDescent="0.25">
      <c r="A64" s="12"/>
      <c r="B64" s="13" t="str">
        <f>"80-"&amp;D64&amp;"-00"&amp;G64</f>
        <v>80-166003-006</v>
      </c>
      <c r="C64" s="13"/>
      <c r="D64" s="14">
        <v>166003</v>
      </c>
      <c r="E64" s="15" t="s">
        <v>34</v>
      </c>
      <c r="F64" s="14" t="s">
        <v>29</v>
      </c>
      <c r="G64" s="14">
        <v>6</v>
      </c>
      <c r="H64" s="16">
        <v>13.7</v>
      </c>
      <c r="I64" s="16">
        <v>21.95</v>
      </c>
      <c r="J64" s="17" t="s">
        <v>18</v>
      </c>
      <c r="K64" s="177"/>
      <c r="L64" s="19">
        <f t="shared" si="12"/>
        <v>0</v>
      </c>
      <c r="M64" s="20">
        <v>3417761660034</v>
      </c>
      <c r="N64" s="161">
        <f t="shared" si="13"/>
        <v>14.385</v>
      </c>
    </row>
    <row r="65" spans="1:14" s="135" customFormat="1" ht="45" customHeight="1" x14ac:dyDescent="0.25">
      <c r="A65" s="30"/>
      <c r="B65" s="42"/>
      <c r="C65" s="31"/>
      <c r="D65" s="32">
        <v>522003</v>
      </c>
      <c r="E65" s="33" t="s">
        <v>36</v>
      </c>
      <c r="F65" s="32" t="s">
        <v>24</v>
      </c>
      <c r="G65" s="32">
        <v>6</v>
      </c>
      <c r="H65" s="34">
        <v>22.2</v>
      </c>
      <c r="I65" s="34">
        <v>34.950000000000003</v>
      </c>
      <c r="J65" s="34" t="s">
        <v>37</v>
      </c>
      <c r="K65" s="180"/>
      <c r="L65" s="19">
        <f t="shared" si="12"/>
        <v>0</v>
      </c>
      <c r="M65" s="20">
        <v>3417765220036</v>
      </c>
      <c r="N65" s="161">
        <f t="shared" si="13"/>
        <v>23.31</v>
      </c>
    </row>
    <row r="66" spans="1:14" s="5" customFormat="1" ht="45" customHeight="1" x14ac:dyDescent="0.25">
      <c r="A66" s="12"/>
      <c r="B66" s="13" t="str">
        <f t="shared" ref="B66:B71" si="14">"80-"&amp;D66&amp;"-00"&amp;G66</f>
        <v>80-508703-006</v>
      </c>
      <c r="C66" s="13"/>
      <c r="D66" s="14">
        <v>508703</v>
      </c>
      <c r="E66" s="15" t="s">
        <v>39</v>
      </c>
      <c r="F66" s="14" t="s">
        <v>17</v>
      </c>
      <c r="G66" s="14">
        <v>6</v>
      </c>
      <c r="H66" s="16">
        <v>17.3</v>
      </c>
      <c r="I66" s="16">
        <v>27.95</v>
      </c>
      <c r="J66" s="17" t="s">
        <v>18</v>
      </c>
      <c r="K66" s="177"/>
      <c r="L66" s="19">
        <f t="shared" si="12"/>
        <v>0</v>
      </c>
      <c r="M66" s="20">
        <v>3417765087035</v>
      </c>
      <c r="N66" s="161">
        <f t="shared" si="13"/>
        <v>18.165000000000003</v>
      </c>
    </row>
    <row r="67" spans="1:14" ht="45" customHeight="1" x14ac:dyDescent="0.25">
      <c r="A67" s="30"/>
      <c r="B67" s="31" t="str">
        <f t="shared" si="14"/>
        <v>80-513163-004</v>
      </c>
      <c r="C67" s="31">
        <v>5</v>
      </c>
      <c r="D67" s="32">
        <v>513163</v>
      </c>
      <c r="E67" s="33" t="s">
        <v>42</v>
      </c>
      <c r="F67" s="32" t="s">
        <v>17</v>
      </c>
      <c r="G67" s="32">
        <v>4</v>
      </c>
      <c r="H67" s="34">
        <v>25.2</v>
      </c>
      <c r="I67" s="34">
        <v>39.950000000000003</v>
      </c>
      <c r="J67" s="44" t="s">
        <v>18</v>
      </c>
      <c r="K67" s="179"/>
      <c r="L67" s="19">
        <f t="shared" si="12"/>
        <v>0</v>
      </c>
      <c r="M67" s="35">
        <v>3417765131639</v>
      </c>
      <c r="N67" s="161">
        <f t="shared" si="13"/>
        <v>26.46</v>
      </c>
    </row>
    <row r="68" spans="1:14" s="5" customFormat="1" ht="45" customHeight="1" x14ac:dyDescent="0.25">
      <c r="A68" s="30"/>
      <c r="B68" s="31" t="str">
        <f t="shared" si="14"/>
        <v>80-180963-004</v>
      </c>
      <c r="C68" s="31">
        <v>6</v>
      </c>
      <c r="D68" s="32">
        <v>180963</v>
      </c>
      <c r="E68" s="33" t="s">
        <v>43</v>
      </c>
      <c r="F68" s="32" t="s">
        <v>17</v>
      </c>
      <c r="G68" s="32">
        <v>4</v>
      </c>
      <c r="H68" s="34">
        <v>31.5</v>
      </c>
      <c r="I68" s="34">
        <v>49.95</v>
      </c>
      <c r="J68" s="44" t="s">
        <v>18</v>
      </c>
      <c r="K68" s="179"/>
      <c r="L68" s="19">
        <f t="shared" si="12"/>
        <v>0</v>
      </c>
      <c r="M68" s="35">
        <v>3417761809631</v>
      </c>
      <c r="N68" s="161">
        <f t="shared" si="13"/>
        <v>33.075000000000003</v>
      </c>
    </row>
    <row r="69" spans="1:14" s="21" customFormat="1" ht="50.25" customHeight="1" x14ac:dyDescent="0.25">
      <c r="A69" s="30"/>
      <c r="B69" s="31" t="str">
        <f t="shared" si="14"/>
        <v>80-180953-004</v>
      </c>
      <c r="C69" s="31"/>
      <c r="D69" s="32">
        <v>180953</v>
      </c>
      <c r="E69" s="33" t="s">
        <v>44</v>
      </c>
      <c r="F69" s="32" t="s">
        <v>17</v>
      </c>
      <c r="G69" s="32">
        <v>4</v>
      </c>
      <c r="H69" s="34">
        <v>31.5</v>
      </c>
      <c r="I69" s="34">
        <v>49.95</v>
      </c>
      <c r="J69" s="44" t="s">
        <v>18</v>
      </c>
      <c r="K69" s="179"/>
      <c r="L69" s="19">
        <f t="shared" si="12"/>
        <v>0</v>
      </c>
      <c r="M69" s="35">
        <v>3417761809532</v>
      </c>
      <c r="N69" s="161">
        <f t="shared" si="13"/>
        <v>33.075000000000003</v>
      </c>
    </row>
    <row r="70" spans="1:14" ht="51" customHeight="1" x14ac:dyDescent="0.25">
      <c r="A70" s="30"/>
      <c r="B70" s="31" t="str">
        <f t="shared" si="14"/>
        <v>80-506903-004</v>
      </c>
      <c r="C70" s="31"/>
      <c r="D70" s="32">
        <v>506903</v>
      </c>
      <c r="E70" s="33" t="s">
        <v>45</v>
      </c>
      <c r="F70" s="32" t="s">
        <v>17</v>
      </c>
      <c r="G70" s="32">
        <v>4</v>
      </c>
      <c r="H70" s="34">
        <v>31.5</v>
      </c>
      <c r="I70" s="34">
        <v>49.95</v>
      </c>
      <c r="J70" s="44" t="s">
        <v>18</v>
      </c>
      <c r="K70" s="179"/>
      <c r="L70" s="19">
        <f t="shared" si="12"/>
        <v>0</v>
      </c>
      <c r="M70" s="35">
        <v>3417765069031</v>
      </c>
      <c r="N70" s="161">
        <f t="shared" si="13"/>
        <v>33.075000000000003</v>
      </c>
    </row>
    <row r="71" spans="1:14" s="5" customFormat="1" ht="45" customHeight="1" x14ac:dyDescent="0.25">
      <c r="A71" s="30"/>
      <c r="B71" s="31" t="str">
        <f t="shared" si="14"/>
        <v>80-503373-004</v>
      </c>
      <c r="C71" s="31"/>
      <c r="D71" s="32">
        <v>503373</v>
      </c>
      <c r="E71" s="33" t="s">
        <v>46</v>
      </c>
      <c r="F71" s="32" t="s">
        <v>17</v>
      </c>
      <c r="G71" s="32">
        <v>4</v>
      </c>
      <c r="H71" s="34">
        <v>33.4</v>
      </c>
      <c r="I71" s="34">
        <v>49.95</v>
      </c>
      <c r="J71" s="44" t="s">
        <v>18</v>
      </c>
      <c r="K71" s="179"/>
      <c r="L71" s="19">
        <f t="shared" si="12"/>
        <v>0</v>
      </c>
      <c r="M71" s="35">
        <v>3417765033735</v>
      </c>
      <c r="N71" s="161">
        <f t="shared" si="13"/>
        <v>35.07</v>
      </c>
    </row>
    <row r="72" spans="1:14" s="5" customFormat="1" ht="45" customHeight="1" x14ac:dyDescent="0.25">
      <c r="A72" s="37"/>
      <c r="B72" s="13"/>
      <c r="C72" s="49"/>
      <c r="D72" s="39">
        <v>533203</v>
      </c>
      <c r="E72" s="40" t="s">
        <v>105</v>
      </c>
      <c r="F72" s="38"/>
      <c r="G72" s="38"/>
      <c r="H72" s="38"/>
      <c r="I72" s="38"/>
      <c r="J72" s="38"/>
      <c r="K72" s="38"/>
      <c r="L72" s="38"/>
      <c r="M72" s="41" t="s">
        <v>106</v>
      </c>
    </row>
    <row r="73" spans="1:14" s="5" customFormat="1" ht="45" customHeight="1" x14ac:dyDescent="0.25">
      <c r="A73" s="37"/>
      <c r="B73" s="13"/>
      <c r="C73" s="38"/>
      <c r="D73" s="39">
        <v>533253</v>
      </c>
      <c r="E73" s="40" t="s">
        <v>107</v>
      </c>
      <c r="F73" s="38"/>
      <c r="G73" s="38"/>
      <c r="H73" s="38"/>
      <c r="I73" s="38"/>
      <c r="J73" s="38"/>
      <c r="K73" s="38"/>
      <c r="L73" s="38"/>
      <c r="M73" s="41" t="s">
        <v>108</v>
      </c>
    </row>
    <row r="74" spans="1:14" s="21" customFormat="1" ht="45" customHeight="1" x14ac:dyDescent="0.25">
      <c r="A74" s="12"/>
      <c r="B74" s="13" t="str">
        <f>"80-"&amp;D74&amp;"-00"&amp;G74</f>
        <v>80-506800-002</v>
      </c>
      <c r="C74" s="13">
        <v>7</v>
      </c>
      <c r="D74" s="14">
        <v>506800</v>
      </c>
      <c r="E74" s="15" t="s">
        <v>48</v>
      </c>
      <c r="F74" s="14" t="s">
        <v>17</v>
      </c>
      <c r="G74" s="14">
        <v>2</v>
      </c>
      <c r="H74" s="16">
        <v>27.6</v>
      </c>
      <c r="I74" s="16">
        <v>44.95</v>
      </c>
      <c r="J74" s="17" t="s">
        <v>18</v>
      </c>
      <c r="K74" s="177"/>
      <c r="L74" s="19">
        <f>$H74*K74</f>
        <v>0</v>
      </c>
      <c r="M74" s="20">
        <v>3417765068003</v>
      </c>
      <c r="N74" s="161">
        <f t="shared" ref="N74:N75" si="15">H74*1.05</f>
        <v>28.980000000000004</v>
      </c>
    </row>
    <row r="75" spans="1:14" ht="45" customHeight="1" x14ac:dyDescent="0.25">
      <c r="A75" s="30"/>
      <c r="B75" s="31" t="str">
        <f>"80-"&amp;D75&amp;"-00"&amp;G75</f>
        <v>80-550103-003</v>
      </c>
      <c r="C75" s="31">
        <v>8</v>
      </c>
      <c r="D75" s="32">
        <v>550103</v>
      </c>
      <c r="E75" s="33" t="s">
        <v>49</v>
      </c>
      <c r="F75" s="32" t="s">
        <v>17</v>
      </c>
      <c r="G75" s="32">
        <v>3</v>
      </c>
      <c r="H75" s="34">
        <v>53.5</v>
      </c>
      <c r="I75" s="34">
        <v>79.95</v>
      </c>
      <c r="J75" s="44" t="s">
        <v>18</v>
      </c>
      <c r="K75" s="181"/>
      <c r="L75" s="19">
        <f>$H75*K75</f>
        <v>0</v>
      </c>
      <c r="M75" s="35">
        <v>3417765501036</v>
      </c>
      <c r="N75" s="161">
        <f t="shared" si="15"/>
        <v>56.175000000000004</v>
      </c>
    </row>
    <row r="76" spans="1:14" s="11" customFormat="1" ht="45" customHeight="1" x14ac:dyDescent="0.3">
      <c r="A76" s="6" t="s">
        <v>111</v>
      </c>
      <c r="B76" s="7"/>
      <c r="C76" s="7"/>
      <c r="D76" s="8"/>
      <c r="E76" s="8"/>
      <c r="F76" s="8"/>
      <c r="G76" s="8"/>
      <c r="H76" s="7"/>
      <c r="I76" s="7"/>
      <c r="J76" s="7"/>
      <c r="K76" s="7"/>
      <c r="L76" s="7"/>
      <c r="M76" s="10"/>
    </row>
    <row r="77" spans="1:14" s="5" customFormat="1" ht="45" customHeight="1" x14ac:dyDescent="0.25">
      <c r="A77" s="30"/>
      <c r="B77" s="31" t="str">
        <f>"80-"&amp;D77&amp;"-00"&amp;G77</f>
        <v>80-550403-006</v>
      </c>
      <c r="C77" s="31"/>
      <c r="D77" s="32">
        <v>550403</v>
      </c>
      <c r="E77" s="33" t="s">
        <v>50</v>
      </c>
      <c r="F77" s="32" t="s">
        <v>51</v>
      </c>
      <c r="G77" s="32">
        <v>6</v>
      </c>
      <c r="H77" s="34">
        <v>20.6</v>
      </c>
      <c r="I77" s="34">
        <v>34.950000000000003</v>
      </c>
      <c r="J77" s="44" t="s">
        <v>18</v>
      </c>
      <c r="K77" s="181"/>
      <c r="L77" s="19">
        <f>$H77*K77</f>
        <v>0</v>
      </c>
      <c r="M77" s="35">
        <v>3417765504037</v>
      </c>
      <c r="N77" s="161">
        <f>H77*1.05</f>
        <v>21.630000000000003</v>
      </c>
    </row>
    <row r="78" spans="1:14" s="11" customFormat="1" ht="45" customHeight="1" x14ac:dyDescent="0.3">
      <c r="A78" s="6" t="s">
        <v>70</v>
      </c>
      <c r="B78" s="7"/>
      <c r="C78" s="7"/>
      <c r="D78" s="8"/>
      <c r="E78" s="8"/>
      <c r="F78" s="8"/>
      <c r="G78" s="8"/>
      <c r="H78" s="7"/>
      <c r="I78" s="7"/>
      <c r="J78" s="7"/>
      <c r="K78" s="7"/>
      <c r="L78" s="7"/>
      <c r="M78" s="10"/>
    </row>
    <row r="79" spans="1:14" s="21" customFormat="1" ht="45" customHeight="1" x14ac:dyDescent="0.25">
      <c r="A79" s="30"/>
      <c r="B79" s="31" t="str">
        <f>"80-"&amp;D79&amp;"-00"&amp;G79</f>
        <v>80-158163-006</v>
      </c>
      <c r="C79" s="31"/>
      <c r="D79" s="32">
        <v>158163</v>
      </c>
      <c r="E79" s="33" t="s">
        <v>52</v>
      </c>
      <c r="F79" s="32" t="s">
        <v>29</v>
      </c>
      <c r="G79" s="32">
        <v>6</v>
      </c>
      <c r="H79" s="34">
        <v>28.5</v>
      </c>
      <c r="I79" s="34">
        <v>44.95</v>
      </c>
      <c r="J79" s="44" t="s">
        <v>18</v>
      </c>
      <c r="K79" s="181"/>
      <c r="L79" s="19">
        <f t="shared" ref="L79:L86" si="16">$H79*K79</f>
        <v>0</v>
      </c>
      <c r="M79" s="35">
        <v>3417761581636</v>
      </c>
      <c r="N79" s="161">
        <f t="shared" ref="N79:N86" si="17">H79*1.05</f>
        <v>29.925000000000001</v>
      </c>
    </row>
    <row r="80" spans="1:14" s="135" customFormat="1" ht="45" customHeight="1" x14ac:dyDescent="0.35">
      <c r="A80" s="22" t="s">
        <v>22</v>
      </c>
      <c r="B80" s="24"/>
      <c r="C80" s="24">
        <v>9</v>
      </c>
      <c r="D80" s="25">
        <v>562703</v>
      </c>
      <c r="E80" s="26" t="s">
        <v>53</v>
      </c>
      <c r="F80" s="25" t="s">
        <v>54</v>
      </c>
      <c r="G80" s="25">
        <v>2</v>
      </c>
      <c r="H80" s="27">
        <v>68.099999999999994</v>
      </c>
      <c r="I80" s="27">
        <v>109.95</v>
      </c>
      <c r="J80" s="45" t="s">
        <v>55</v>
      </c>
      <c r="K80" s="178"/>
      <c r="L80" s="19">
        <f t="shared" si="16"/>
        <v>0</v>
      </c>
      <c r="M80" s="28">
        <v>3417765627033</v>
      </c>
      <c r="N80" s="161">
        <f t="shared" si="17"/>
        <v>71.504999999999995</v>
      </c>
    </row>
    <row r="81" spans="1:14" s="5" customFormat="1" ht="45" customHeight="1" x14ac:dyDescent="0.25">
      <c r="A81" s="22" t="s">
        <v>22</v>
      </c>
      <c r="B81" s="23"/>
      <c r="C81" s="24">
        <v>11</v>
      </c>
      <c r="D81" s="25">
        <v>550803</v>
      </c>
      <c r="E81" s="26" t="s">
        <v>58</v>
      </c>
      <c r="F81" s="25" t="s">
        <v>51</v>
      </c>
      <c r="G81" s="25">
        <v>6</v>
      </c>
      <c r="H81" s="27">
        <v>19.100000000000001</v>
      </c>
      <c r="I81" s="27">
        <v>29.95</v>
      </c>
      <c r="J81" s="27" t="s">
        <v>25</v>
      </c>
      <c r="K81" s="182"/>
      <c r="L81" s="19">
        <f t="shared" si="16"/>
        <v>0</v>
      </c>
      <c r="M81" s="28">
        <v>3417765508035</v>
      </c>
      <c r="N81" s="161">
        <f t="shared" si="17"/>
        <v>20.055000000000003</v>
      </c>
    </row>
    <row r="82" spans="1:14" s="116" customFormat="1" ht="45" customHeight="1" x14ac:dyDescent="0.35">
      <c r="A82" s="22" t="s">
        <v>22</v>
      </c>
      <c r="B82" s="23"/>
      <c r="C82" s="24">
        <v>12</v>
      </c>
      <c r="D82" s="25">
        <v>562603</v>
      </c>
      <c r="E82" s="26" t="s">
        <v>59</v>
      </c>
      <c r="F82" s="25" t="s">
        <v>51</v>
      </c>
      <c r="G82" s="25">
        <v>4</v>
      </c>
      <c r="H82" s="27">
        <v>22.2</v>
      </c>
      <c r="I82" s="27">
        <v>34.950000000000003</v>
      </c>
      <c r="J82" s="27" t="s">
        <v>60</v>
      </c>
      <c r="K82" s="178"/>
      <c r="L82" s="19">
        <f t="shared" si="16"/>
        <v>0</v>
      </c>
      <c r="M82" s="28">
        <v>3417765626036</v>
      </c>
      <c r="N82" s="161">
        <f t="shared" si="17"/>
        <v>23.31</v>
      </c>
    </row>
    <row r="83" spans="1:14" s="21" customFormat="1" ht="45" customHeight="1" x14ac:dyDescent="0.25">
      <c r="A83" s="30"/>
      <c r="B83" s="31" t="str">
        <f>"80-"&amp;D83&amp;"-00"&amp;G83</f>
        <v>80-550703-004</v>
      </c>
      <c r="C83" s="31">
        <v>13</v>
      </c>
      <c r="D83" s="32">
        <v>550703</v>
      </c>
      <c r="E83" s="33" t="s">
        <v>61</v>
      </c>
      <c r="F83" s="32" t="s">
        <v>51</v>
      </c>
      <c r="G83" s="32">
        <v>4</v>
      </c>
      <c r="H83" s="34">
        <v>31.5</v>
      </c>
      <c r="I83" s="34">
        <v>49.95</v>
      </c>
      <c r="J83" s="44" t="s">
        <v>18</v>
      </c>
      <c r="K83" s="181"/>
      <c r="L83" s="19">
        <f t="shared" si="16"/>
        <v>0</v>
      </c>
      <c r="M83" s="35">
        <v>3417765507038</v>
      </c>
      <c r="N83" s="161">
        <f t="shared" si="17"/>
        <v>33.075000000000003</v>
      </c>
    </row>
    <row r="84" spans="1:14" s="124" customFormat="1" ht="45" customHeight="1" x14ac:dyDescent="0.25">
      <c r="A84" s="22" t="s">
        <v>22</v>
      </c>
      <c r="B84" s="24"/>
      <c r="C84" s="24">
        <v>14</v>
      </c>
      <c r="D84" s="25">
        <v>558603</v>
      </c>
      <c r="E84" s="26" t="s">
        <v>68</v>
      </c>
      <c r="F84" s="25" t="s">
        <v>51</v>
      </c>
      <c r="G84" s="25">
        <v>6</v>
      </c>
      <c r="H84" s="27">
        <v>10.199999999999999</v>
      </c>
      <c r="I84" s="27">
        <v>15.95</v>
      </c>
      <c r="J84" s="27" t="s">
        <v>25</v>
      </c>
      <c r="K84" s="182"/>
      <c r="L84" s="19">
        <f t="shared" si="16"/>
        <v>0</v>
      </c>
      <c r="M84" s="28">
        <v>3417765586033</v>
      </c>
      <c r="N84" s="161">
        <f t="shared" si="17"/>
        <v>10.709999999999999</v>
      </c>
    </row>
    <row r="85" spans="1:14" s="135" customFormat="1" ht="45" customHeight="1" x14ac:dyDescent="0.25">
      <c r="A85" s="22" t="s">
        <v>22</v>
      </c>
      <c r="B85" s="23"/>
      <c r="C85" s="24">
        <v>15</v>
      </c>
      <c r="D85" s="25">
        <v>558703</v>
      </c>
      <c r="E85" s="26" t="s">
        <v>69</v>
      </c>
      <c r="F85" s="25" t="s">
        <v>51</v>
      </c>
      <c r="G85" s="25">
        <v>6</v>
      </c>
      <c r="H85" s="27">
        <v>12.7</v>
      </c>
      <c r="I85" s="27">
        <v>19.95</v>
      </c>
      <c r="J85" s="27" t="s">
        <v>25</v>
      </c>
      <c r="K85" s="182"/>
      <c r="L85" s="19">
        <f t="shared" si="16"/>
        <v>0</v>
      </c>
      <c r="M85" s="28">
        <v>3417765587030</v>
      </c>
      <c r="N85" s="161">
        <f t="shared" si="17"/>
        <v>13.334999999999999</v>
      </c>
    </row>
    <row r="86" spans="1:14" s="116" customFormat="1" ht="45" customHeight="1" x14ac:dyDescent="0.25">
      <c r="A86" s="12"/>
      <c r="B86" s="13" t="str">
        <f>"80-"&amp;D86&amp;"-00"&amp;G86</f>
        <v>80-166703-006</v>
      </c>
      <c r="C86" s="13"/>
      <c r="D86" s="14">
        <v>166703</v>
      </c>
      <c r="E86" s="15" t="s">
        <v>74</v>
      </c>
      <c r="F86" s="14" t="s">
        <v>51</v>
      </c>
      <c r="G86" s="14">
        <v>6</v>
      </c>
      <c r="H86" s="16">
        <v>17.3</v>
      </c>
      <c r="I86" s="16">
        <v>27.95</v>
      </c>
      <c r="J86" s="16" t="s">
        <v>18</v>
      </c>
      <c r="K86" s="177"/>
      <c r="L86" s="19">
        <f t="shared" si="16"/>
        <v>0</v>
      </c>
      <c r="M86" s="20">
        <v>3417761667033</v>
      </c>
      <c r="N86" s="161">
        <f t="shared" si="17"/>
        <v>18.165000000000003</v>
      </c>
    </row>
    <row r="87" spans="1:14" s="11" customFormat="1" ht="45" customHeight="1" x14ac:dyDescent="0.3">
      <c r="A87" s="6" t="s">
        <v>122</v>
      </c>
      <c r="B87" s="7"/>
      <c r="C87" s="7"/>
      <c r="D87" s="8"/>
      <c r="E87" s="8"/>
      <c r="F87" s="8"/>
      <c r="G87" s="8"/>
      <c r="H87" s="7"/>
      <c r="I87" s="7"/>
      <c r="J87" s="7"/>
      <c r="K87" s="7"/>
      <c r="L87" s="7"/>
      <c r="M87" s="10"/>
    </row>
    <row r="88" spans="1:14" s="116" customFormat="1" ht="45" customHeight="1" x14ac:dyDescent="0.25">
      <c r="A88" s="12"/>
      <c r="B88" s="13" t="str">
        <f>"80-"&amp;D88&amp;"-00"&amp;G88</f>
        <v>80-528303-006</v>
      </c>
      <c r="C88" s="13"/>
      <c r="D88" s="14">
        <v>528303</v>
      </c>
      <c r="E88" s="15" t="s">
        <v>77</v>
      </c>
      <c r="F88" s="14" t="s">
        <v>78</v>
      </c>
      <c r="G88" s="14">
        <v>6</v>
      </c>
      <c r="H88" s="16">
        <v>17.3</v>
      </c>
      <c r="I88" s="16">
        <v>27.95</v>
      </c>
      <c r="J88" s="16" t="s">
        <v>18</v>
      </c>
      <c r="K88" s="177"/>
      <c r="L88" s="19">
        <f>$H88*K88</f>
        <v>0</v>
      </c>
      <c r="M88" s="35">
        <v>3417765283031</v>
      </c>
      <c r="N88" s="161">
        <f t="shared" ref="N88:N91" si="18">H88*1.05</f>
        <v>18.165000000000003</v>
      </c>
    </row>
    <row r="89" spans="1:14" s="21" customFormat="1" ht="45" customHeight="1" x14ac:dyDescent="0.35">
      <c r="A89" s="22" t="s">
        <v>22</v>
      </c>
      <c r="B89" s="24"/>
      <c r="C89" s="24">
        <v>16</v>
      </c>
      <c r="D89" s="25">
        <v>560903</v>
      </c>
      <c r="E89" s="26" t="s">
        <v>79</v>
      </c>
      <c r="F89" s="25" t="s">
        <v>80</v>
      </c>
      <c r="G89" s="25">
        <v>6</v>
      </c>
      <c r="H89" s="27">
        <v>15.9</v>
      </c>
      <c r="I89" s="27">
        <v>24.95</v>
      </c>
      <c r="J89" s="27" t="s">
        <v>25</v>
      </c>
      <c r="K89" s="178"/>
      <c r="L89" s="19">
        <f>$H89*K89</f>
        <v>0</v>
      </c>
      <c r="M89" s="28">
        <v>3417765609039</v>
      </c>
      <c r="N89" s="161">
        <f t="shared" si="18"/>
        <v>16.695</v>
      </c>
    </row>
    <row r="90" spans="1:14" s="135" customFormat="1" ht="45" customHeight="1" x14ac:dyDescent="0.25">
      <c r="A90" s="22" t="s">
        <v>22</v>
      </c>
      <c r="B90" s="24"/>
      <c r="C90" s="24">
        <v>17</v>
      </c>
      <c r="D90" s="25">
        <v>565003</v>
      </c>
      <c r="E90" s="26" t="s">
        <v>81</v>
      </c>
      <c r="F90" s="25" t="s">
        <v>80</v>
      </c>
      <c r="G90" s="25">
        <v>6</v>
      </c>
      <c r="H90" s="27">
        <v>19.100000000000001</v>
      </c>
      <c r="I90" s="27">
        <v>29.95</v>
      </c>
      <c r="J90" s="27" t="s">
        <v>13</v>
      </c>
      <c r="K90" s="182"/>
      <c r="L90" s="19">
        <f>$H90*K90</f>
        <v>0</v>
      </c>
      <c r="M90" s="28">
        <v>3417765650031</v>
      </c>
      <c r="N90" s="161">
        <f t="shared" si="18"/>
        <v>20.055000000000003</v>
      </c>
    </row>
    <row r="91" spans="1:14" s="21" customFormat="1" ht="45" customHeight="1" x14ac:dyDescent="0.25">
      <c r="A91" s="12"/>
      <c r="B91" s="13" t="str">
        <f>"80-"&amp;D91&amp;"-00"&amp;G91</f>
        <v>80-540603-004</v>
      </c>
      <c r="C91" s="13"/>
      <c r="D91" s="14">
        <v>540603</v>
      </c>
      <c r="E91" s="15" t="s">
        <v>82</v>
      </c>
      <c r="F91" s="14" t="s">
        <v>83</v>
      </c>
      <c r="G91" s="14">
        <v>4</v>
      </c>
      <c r="H91" s="16">
        <v>39.14</v>
      </c>
      <c r="I91" s="16">
        <v>64.95</v>
      </c>
      <c r="J91" s="16" t="s">
        <v>18</v>
      </c>
      <c r="K91" s="177"/>
      <c r="L91" s="19">
        <f>$H91*K91</f>
        <v>0</v>
      </c>
      <c r="M91" s="35">
        <v>3417765406034</v>
      </c>
      <c r="N91" s="161">
        <f t="shared" si="18"/>
        <v>41.097000000000001</v>
      </c>
    </row>
    <row r="92" spans="1:14" s="11" customFormat="1" ht="45" customHeight="1" x14ac:dyDescent="0.3">
      <c r="A92" s="6" t="s">
        <v>73</v>
      </c>
      <c r="B92" s="7"/>
      <c r="C92" s="50"/>
      <c r="D92" s="51"/>
      <c r="E92" s="52"/>
      <c r="F92" s="8"/>
      <c r="G92" s="8"/>
      <c r="H92" s="7"/>
      <c r="I92" s="7"/>
      <c r="J92" s="7"/>
      <c r="K92" s="7"/>
      <c r="L92" s="7"/>
      <c r="M92" s="10"/>
    </row>
    <row r="93" spans="1:14" ht="45" customHeight="1" x14ac:dyDescent="0.35">
      <c r="A93" s="22" t="s">
        <v>22</v>
      </c>
      <c r="B93" s="24"/>
      <c r="C93" s="24">
        <v>18</v>
      </c>
      <c r="D93" s="25">
        <v>542503</v>
      </c>
      <c r="E93" s="26" t="s">
        <v>84</v>
      </c>
      <c r="F93" s="25" t="s">
        <v>85</v>
      </c>
      <c r="G93" s="25">
        <v>4</v>
      </c>
      <c r="H93" s="27">
        <v>31.8</v>
      </c>
      <c r="I93" s="27">
        <v>49.95</v>
      </c>
      <c r="J93" s="27" t="s">
        <v>60</v>
      </c>
      <c r="K93" s="178"/>
      <c r="L93" s="19">
        <f>$H93*K93</f>
        <v>0</v>
      </c>
      <c r="M93" s="28">
        <v>3417765425035</v>
      </c>
      <c r="N93" s="161">
        <f t="shared" ref="N93:N94" si="19">H93*1.05</f>
        <v>33.39</v>
      </c>
    </row>
    <row r="94" spans="1:14" s="21" customFormat="1" ht="45" customHeight="1" x14ac:dyDescent="0.25">
      <c r="A94" s="30"/>
      <c r="B94" s="31" t="str">
        <f>"80-"&amp;D94&amp;"-00"&amp;G94</f>
        <v>80-552563-004</v>
      </c>
      <c r="C94" s="31">
        <v>19</v>
      </c>
      <c r="D94" s="32">
        <v>552563</v>
      </c>
      <c r="E94" s="33" t="s">
        <v>86</v>
      </c>
      <c r="F94" s="32" t="s">
        <v>87</v>
      </c>
      <c r="G94" s="32">
        <v>4</v>
      </c>
      <c r="H94" s="34">
        <v>31.8</v>
      </c>
      <c r="I94" s="34">
        <v>49.95</v>
      </c>
      <c r="J94" s="34" t="s">
        <v>18</v>
      </c>
      <c r="K94" s="181"/>
      <c r="L94" s="19">
        <f>$H94*K94</f>
        <v>0</v>
      </c>
      <c r="M94" s="35">
        <v>3417765525636</v>
      </c>
      <c r="N94" s="161">
        <f t="shared" si="19"/>
        <v>33.39</v>
      </c>
    </row>
    <row r="95" spans="1:14" s="11" customFormat="1" ht="45" customHeight="1" x14ac:dyDescent="0.3">
      <c r="A95" s="6" t="s">
        <v>129</v>
      </c>
      <c r="B95" s="7"/>
      <c r="C95" s="7"/>
      <c r="D95" s="8"/>
      <c r="E95" s="8"/>
      <c r="F95" s="8"/>
      <c r="G95" s="8"/>
      <c r="H95" s="7"/>
      <c r="I95" s="7"/>
      <c r="J95" s="7"/>
      <c r="K95" s="7"/>
      <c r="L95" s="7"/>
      <c r="M95" s="10"/>
    </row>
    <row r="96" spans="1:14" s="116" customFormat="1" ht="45" customHeight="1" x14ac:dyDescent="0.25">
      <c r="A96" s="12"/>
      <c r="B96" s="13" t="str">
        <f>"80-"&amp;D96&amp;"-00"&amp;G96</f>
        <v>80-508903-006</v>
      </c>
      <c r="C96" s="13"/>
      <c r="D96" s="14">
        <v>508903</v>
      </c>
      <c r="E96" s="15" t="s">
        <v>90</v>
      </c>
      <c r="F96" s="14" t="s">
        <v>91</v>
      </c>
      <c r="G96" s="14">
        <v>6</v>
      </c>
      <c r="H96" s="16">
        <v>17.3</v>
      </c>
      <c r="I96" s="16">
        <v>27.95</v>
      </c>
      <c r="J96" s="16" t="s">
        <v>18</v>
      </c>
      <c r="K96" s="177"/>
      <c r="L96" s="19">
        <f>$H96*K96</f>
        <v>0</v>
      </c>
      <c r="M96" s="20">
        <v>3417765089039</v>
      </c>
      <c r="N96" s="161">
        <f t="shared" ref="N96:N97" si="20">H96*1.05</f>
        <v>18.165000000000003</v>
      </c>
    </row>
    <row r="97" spans="1:14" s="116" customFormat="1" ht="45" customHeight="1" x14ac:dyDescent="0.25">
      <c r="A97" s="12"/>
      <c r="B97" s="13" t="str">
        <f>"80-"&amp;D97&amp;"-00"&amp;G97</f>
        <v>80-165963-004</v>
      </c>
      <c r="C97" s="13">
        <v>20</v>
      </c>
      <c r="D97" s="14">
        <v>165963</v>
      </c>
      <c r="E97" s="15" t="s">
        <v>92</v>
      </c>
      <c r="F97" s="14" t="s">
        <v>93</v>
      </c>
      <c r="G97" s="14">
        <v>4</v>
      </c>
      <c r="H97" s="16">
        <v>14.3</v>
      </c>
      <c r="I97" s="16">
        <v>22.95</v>
      </c>
      <c r="J97" s="16" t="s">
        <v>18</v>
      </c>
      <c r="K97" s="183"/>
      <c r="L97" s="19">
        <f>$H97*K97</f>
        <v>0</v>
      </c>
      <c r="M97" s="20">
        <v>3417761659632</v>
      </c>
      <c r="N97" s="161">
        <f t="shared" si="20"/>
        <v>15.015000000000001</v>
      </c>
    </row>
    <row r="98" spans="1:14" s="11" customFormat="1" ht="45" customHeight="1" x14ac:dyDescent="0.3">
      <c r="A98" s="6" t="s">
        <v>133</v>
      </c>
      <c r="B98" s="7"/>
      <c r="C98" s="7"/>
      <c r="D98" s="8"/>
      <c r="E98" s="8"/>
      <c r="F98" s="8"/>
      <c r="G98" s="8"/>
      <c r="H98" s="7"/>
      <c r="I98" s="7"/>
      <c r="J98" s="7"/>
      <c r="K98" s="7"/>
      <c r="L98" s="7"/>
      <c r="M98" s="10"/>
    </row>
    <row r="99" spans="1:14" s="5" customFormat="1" ht="45" customHeight="1" x14ac:dyDescent="0.25">
      <c r="A99" s="12"/>
      <c r="B99" s="13" t="str">
        <f>"80-"&amp;D99&amp;"-00"&amp;G99</f>
        <v>80-151553-004</v>
      </c>
      <c r="C99" s="13"/>
      <c r="D99" s="14">
        <v>151553</v>
      </c>
      <c r="E99" s="15" t="s">
        <v>95</v>
      </c>
      <c r="F99" s="14" t="s">
        <v>78</v>
      </c>
      <c r="G99" s="14">
        <v>4</v>
      </c>
      <c r="H99" s="16">
        <v>14.3</v>
      </c>
      <c r="I99" s="16">
        <v>22.95</v>
      </c>
      <c r="J99" s="16" t="s">
        <v>18</v>
      </c>
      <c r="K99" s="177"/>
      <c r="L99" s="19">
        <f>$H99*K99</f>
        <v>0</v>
      </c>
      <c r="M99" s="20">
        <v>3417761515532</v>
      </c>
      <c r="N99" s="161">
        <f t="shared" ref="N99:N102" si="21">H99*1.05</f>
        <v>15.015000000000001</v>
      </c>
    </row>
    <row r="100" spans="1:14" s="5" customFormat="1" ht="45" customHeight="1" x14ac:dyDescent="0.25">
      <c r="A100" s="12"/>
      <c r="B100" s="13" t="str">
        <f>"80-"&amp;D100&amp;"-00"&amp;G100</f>
        <v>80-150553-004</v>
      </c>
      <c r="C100" s="13"/>
      <c r="D100" s="14">
        <v>150553</v>
      </c>
      <c r="E100" s="15" t="s">
        <v>97</v>
      </c>
      <c r="F100" s="14" t="s">
        <v>78</v>
      </c>
      <c r="G100" s="14">
        <v>4</v>
      </c>
      <c r="H100" s="16">
        <v>18.600000000000001</v>
      </c>
      <c r="I100" s="16">
        <v>29.95</v>
      </c>
      <c r="J100" s="16" t="s">
        <v>18</v>
      </c>
      <c r="K100" s="177"/>
      <c r="L100" s="19">
        <f>$H100*K100</f>
        <v>0</v>
      </c>
      <c r="M100" s="20">
        <v>3417761505533</v>
      </c>
      <c r="N100" s="161">
        <f t="shared" si="21"/>
        <v>19.53</v>
      </c>
    </row>
    <row r="101" spans="1:14" s="21" customFormat="1" ht="45" customHeight="1" x14ac:dyDescent="0.35">
      <c r="A101" s="22" t="s">
        <v>22</v>
      </c>
      <c r="B101" s="24"/>
      <c r="C101" s="24">
        <v>22</v>
      </c>
      <c r="D101" s="25">
        <v>540703</v>
      </c>
      <c r="E101" s="26" t="s">
        <v>98</v>
      </c>
      <c r="F101" s="25" t="s">
        <v>99</v>
      </c>
      <c r="G101" s="25">
        <v>4</v>
      </c>
      <c r="H101" s="27">
        <v>19.100000000000001</v>
      </c>
      <c r="I101" s="27">
        <v>29.95</v>
      </c>
      <c r="J101" s="27" t="s">
        <v>25</v>
      </c>
      <c r="K101" s="178"/>
      <c r="L101" s="19">
        <f>$H101*K101</f>
        <v>0</v>
      </c>
      <c r="M101" s="28">
        <v>3417765407031</v>
      </c>
      <c r="N101" s="161">
        <f t="shared" si="21"/>
        <v>20.055000000000003</v>
      </c>
    </row>
    <row r="102" spans="1:14" ht="54" customHeight="1" x14ac:dyDescent="0.25">
      <c r="A102" s="30"/>
      <c r="B102" s="31" t="str">
        <f>"80-"&amp;D102&amp;"-00"&amp;G102</f>
        <v>80-509003-004</v>
      </c>
      <c r="C102" s="31"/>
      <c r="D102" s="32">
        <v>509003</v>
      </c>
      <c r="E102" s="33" t="s">
        <v>100</v>
      </c>
      <c r="F102" s="32" t="s">
        <v>78</v>
      </c>
      <c r="G102" s="32">
        <v>4</v>
      </c>
      <c r="H102" s="34">
        <v>22.24</v>
      </c>
      <c r="I102" s="34">
        <v>34.950000000000003</v>
      </c>
      <c r="J102" s="16" t="s">
        <v>18</v>
      </c>
      <c r="K102" s="179"/>
      <c r="L102" s="19">
        <f>$H102*K102</f>
        <v>0</v>
      </c>
      <c r="M102" s="35">
        <v>3417765090035</v>
      </c>
      <c r="N102" s="161">
        <f t="shared" si="21"/>
        <v>23.352</v>
      </c>
    </row>
    <row r="103" spans="1:14" s="5" customFormat="1" ht="45" customHeight="1" x14ac:dyDescent="0.25">
      <c r="A103" s="46" t="s">
        <v>139</v>
      </c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8"/>
    </row>
    <row r="104" spans="1:14" s="21" customFormat="1" ht="45" customHeight="1" x14ac:dyDescent="0.25">
      <c r="A104" s="12"/>
      <c r="B104" s="13" t="str">
        <f>"80-"&amp;D104&amp;"-00"&amp;G104</f>
        <v>80-540800-002</v>
      </c>
      <c r="C104" s="13"/>
      <c r="D104" s="14">
        <v>540800</v>
      </c>
      <c r="E104" s="15" t="s">
        <v>101</v>
      </c>
      <c r="F104" s="14" t="s">
        <v>78</v>
      </c>
      <c r="G104" s="14">
        <v>2</v>
      </c>
      <c r="H104" s="16">
        <v>48.1</v>
      </c>
      <c r="I104" s="16">
        <v>79.95</v>
      </c>
      <c r="J104" s="16" t="s">
        <v>18</v>
      </c>
      <c r="K104" s="177"/>
      <c r="L104" s="19">
        <f t="shared" ref="L104:L109" si="22">$H104*K104</f>
        <v>0</v>
      </c>
      <c r="M104" s="20">
        <v>3417765408007</v>
      </c>
      <c r="N104" s="161">
        <f t="shared" ref="N104:N109" si="23">H104*1.05</f>
        <v>50.505000000000003</v>
      </c>
    </row>
    <row r="105" spans="1:14" s="5" customFormat="1" ht="45" customHeight="1" x14ac:dyDescent="0.35">
      <c r="A105" s="22" t="s">
        <v>22</v>
      </c>
      <c r="B105" s="42"/>
      <c r="C105" s="24">
        <v>24</v>
      </c>
      <c r="D105" s="25">
        <v>557203</v>
      </c>
      <c r="E105" s="26" t="s">
        <v>102</v>
      </c>
      <c r="F105" s="25" t="s">
        <v>103</v>
      </c>
      <c r="G105" s="25">
        <v>2</v>
      </c>
      <c r="H105" s="27">
        <v>31.5</v>
      </c>
      <c r="I105" s="27">
        <v>49.95</v>
      </c>
      <c r="J105" s="45" t="s">
        <v>55</v>
      </c>
      <c r="K105" s="178"/>
      <c r="L105" s="19">
        <f t="shared" si="22"/>
        <v>0</v>
      </c>
      <c r="M105" s="28">
        <v>3417765572036</v>
      </c>
      <c r="N105" s="161">
        <f t="shared" si="23"/>
        <v>33.075000000000003</v>
      </c>
    </row>
    <row r="106" spans="1:14" s="5" customFormat="1" ht="45" customHeight="1" x14ac:dyDescent="0.25">
      <c r="A106" s="12"/>
      <c r="B106" s="13" t="str">
        <f>"80-"&amp;D106&amp;"-00"&amp;G106</f>
        <v>80-533293-004</v>
      </c>
      <c r="C106" s="13">
        <v>25</v>
      </c>
      <c r="D106" s="14">
        <v>533293</v>
      </c>
      <c r="E106" s="15" t="s">
        <v>104</v>
      </c>
      <c r="F106" s="14" t="s">
        <v>103</v>
      </c>
      <c r="G106" s="14">
        <v>4</v>
      </c>
      <c r="H106" s="16">
        <v>34.6</v>
      </c>
      <c r="I106" s="16">
        <v>54.95</v>
      </c>
      <c r="J106" s="16" t="s">
        <v>18</v>
      </c>
      <c r="K106" s="177"/>
      <c r="L106" s="19">
        <f t="shared" si="22"/>
        <v>0</v>
      </c>
      <c r="M106" s="20">
        <v>3417765332937</v>
      </c>
      <c r="N106" s="161">
        <f t="shared" si="23"/>
        <v>36.330000000000005</v>
      </c>
    </row>
    <row r="107" spans="1:14" s="21" customFormat="1" ht="45" customHeight="1" x14ac:dyDescent="0.25">
      <c r="A107" s="12"/>
      <c r="B107" s="13" t="str">
        <f>"80-"&amp;D107&amp;"-00"&amp;G107</f>
        <v>80-533600-001</v>
      </c>
      <c r="C107" s="13"/>
      <c r="D107" s="14">
        <v>533600</v>
      </c>
      <c r="E107" s="15" t="s">
        <v>109</v>
      </c>
      <c r="F107" s="14" t="s">
        <v>103</v>
      </c>
      <c r="G107" s="14">
        <v>1</v>
      </c>
      <c r="H107" s="16">
        <v>59.5</v>
      </c>
      <c r="I107" s="16">
        <v>94.95</v>
      </c>
      <c r="J107" s="16" t="s">
        <v>18</v>
      </c>
      <c r="K107" s="177"/>
      <c r="L107" s="19">
        <f t="shared" si="22"/>
        <v>0</v>
      </c>
      <c r="M107" s="20">
        <v>3417765336003</v>
      </c>
      <c r="N107" s="161">
        <f t="shared" si="23"/>
        <v>62.475000000000001</v>
      </c>
    </row>
    <row r="108" spans="1:14" ht="45" customHeight="1" x14ac:dyDescent="0.35">
      <c r="A108" s="22" t="s">
        <v>22</v>
      </c>
      <c r="B108" s="24"/>
      <c r="C108" s="24">
        <v>26</v>
      </c>
      <c r="D108" s="25">
        <v>558403</v>
      </c>
      <c r="E108" s="26" t="s">
        <v>110</v>
      </c>
      <c r="F108" s="25" t="s">
        <v>87</v>
      </c>
      <c r="G108" s="25">
        <v>6</v>
      </c>
      <c r="H108" s="27">
        <v>12.1</v>
      </c>
      <c r="I108" s="27">
        <v>19.95</v>
      </c>
      <c r="J108" s="27" t="s">
        <v>25</v>
      </c>
      <c r="K108" s="178"/>
      <c r="L108" s="19">
        <f t="shared" si="22"/>
        <v>0</v>
      </c>
      <c r="M108" s="28">
        <v>3417765584039</v>
      </c>
      <c r="N108" s="161">
        <f t="shared" si="23"/>
        <v>12.705</v>
      </c>
    </row>
    <row r="109" spans="1:14" s="21" customFormat="1" ht="45" customHeight="1" x14ac:dyDescent="0.25">
      <c r="A109" s="12"/>
      <c r="B109" s="13" t="str">
        <f>"80-"&amp;D109&amp;"-00"&amp;G109</f>
        <v>80-191250-003</v>
      </c>
      <c r="C109" s="13"/>
      <c r="D109" s="14">
        <v>191250</v>
      </c>
      <c r="E109" s="15" t="s">
        <v>112</v>
      </c>
      <c r="F109" s="14" t="s">
        <v>78</v>
      </c>
      <c r="G109" s="14">
        <v>3</v>
      </c>
      <c r="H109" s="16">
        <v>23.8</v>
      </c>
      <c r="I109" s="16">
        <v>37.950000000000003</v>
      </c>
      <c r="J109" s="16" t="s">
        <v>18</v>
      </c>
      <c r="K109" s="177"/>
      <c r="L109" s="19">
        <f t="shared" si="22"/>
        <v>0</v>
      </c>
      <c r="M109" s="20">
        <v>3417761912508</v>
      </c>
      <c r="N109" s="161">
        <f t="shared" si="23"/>
        <v>24.990000000000002</v>
      </c>
    </row>
    <row r="110" spans="1:14" s="5" customFormat="1" ht="45" customHeight="1" x14ac:dyDescent="0.25">
      <c r="A110" s="46" t="s">
        <v>146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8"/>
    </row>
    <row r="111" spans="1:14" ht="45" customHeight="1" x14ac:dyDescent="0.25">
      <c r="A111" s="12"/>
      <c r="B111" s="13" t="str">
        <f>"80-"&amp;D111&amp;"-00"&amp;G111</f>
        <v>80-533303-004</v>
      </c>
      <c r="C111" s="13"/>
      <c r="D111" s="14">
        <v>533303</v>
      </c>
      <c r="E111" s="15" t="s">
        <v>113</v>
      </c>
      <c r="F111" s="14" t="s">
        <v>78</v>
      </c>
      <c r="G111" s="14">
        <v>4</v>
      </c>
      <c r="H111" s="16">
        <v>13</v>
      </c>
      <c r="I111" s="16">
        <v>19.95</v>
      </c>
      <c r="J111" s="16" t="s">
        <v>18</v>
      </c>
      <c r="K111" s="177"/>
      <c r="L111" s="19">
        <f t="shared" ref="L111:L116" si="24">$H111*K111</f>
        <v>0</v>
      </c>
      <c r="M111" s="20">
        <v>3417765333033</v>
      </c>
      <c r="N111" s="161">
        <f t="shared" ref="N111:N116" si="25">H111*1.05</f>
        <v>13.65</v>
      </c>
    </row>
    <row r="112" spans="1:14" ht="45" customHeight="1" x14ac:dyDescent="0.25">
      <c r="A112" s="12"/>
      <c r="B112" s="13" t="str">
        <f>"80-"&amp;D112&amp;"-00"&amp;G112</f>
        <v>80-537603-006</v>
      </c>
      <c r="C112" s="13"/>
      <c r="D112" s="14">
        <v>537603</v>
      </c>
      <c r="E112" s="15" t="s">
        <v>115</v>
      </c>
      <c r="F112" s="14" t="s">
        <v>78</v>
      </c>
      <c r="G112" s="14">
        <v>6</v>
      </c>
      <c r="H112" s="16">
        <v>17.3</v>
      </c>
      <c r="I112" s="16">
        <v>27.95</v>
      </c>
      <c r="J112" s="16" t="s">
        <v>18</v>
      </c>
      <c r="K112" s="177"/>
      <c r="L112" s="19">
        <f t="shared" si="24"/>
        <v>0</v>
      </c>
      <c r="M112" s="20">
        <v>3417765376030</v>
      </c>
      <c r="N112" s="161">
        <f t="shared" si="25"/>
        <v>18.165000000000003</v>
      </c>
    </row>
    <row r="113" spans="1:14" ht="45" customHeight="1" x14ac:dyDescent="0.25">
      <c r="A113" s="30"/>
      <c r="B113" s="31" t="str">
        <f>"80-"&amp;D113&amp;"-00"&amp;G113</f>
        <v>80-551803-006</v>
      </c>
      <c r="C113" s="31">
        <v>27</v>
      </c>
      <c r="D113" s="32">
        <v>551803</v>
      </c>
      <c r="E113" s="33" t="s">
        <v>117</v>
      </c>
      <c r="F113" s="32" t="s">
        <v>103</v>
      </c>
      <c r="G113" s="32">
        <v>6</v>
      </c>
      <c r="H113" s="34">
        <v>12.1</v>
      </c>
      <c r="I113" s="34">
        <v>19.95</v>
      </c>
      <c r="J113" s="34" t="s">
        <v>18</v>
      </c>
      <c r="K113" s="181"/>
      <c r="L113" s="19">
        <f t="shared" si="24"/>
        <v>0</v>
      </c>
      <c r="M113" s="35">
        <v>3417765518034</v>
      </c>
      <c r="N113" s="161">
        <f t="shared" si="25"/>
        <v>12.705</v>
      </c>
    </row>
    <row r="114" spans="1:14" s="5" customFormat="1" ht="45" customHeight="1" x14ac:dyDescent="0.25">
      <c r="A114" s="30"/>
      <c r="B114" s="31" t="str">
        <f>"80-"&amp;D114&amp;"-00"&amp;G114</f>
        <v>80-554903-004</v>
      </c>
      <c r="C114" s="31"/>
      <c r="D114" s="32">
        <v>554903</v>
      </c>
      <c r="E114" s="33" t="s">
        <v>124</v>
      </c>
      <c r="F114" s="32" t="s">
        <v>78</v>
      </c>
      <c r="G114" s="32">
        <v>4</v>
      </c>
      <c r="H114" s="34">
        <v>22.2</v>
      </c>
      <c r="I114" s="34">
        <v>34.950000000000003</v>
      </c>
      <c r="J114" s="16" t="s">
        <v>18</v>
      </c>
      <c r="K114" s="181"/>
      <c r="L114" s="19">
        <f t="shared" si="24"/>
        <v>0</v>
      </c>
      <c r="M114" s="35">
        <v>3417765549038</v>
      </c>
      <c r="N114" s="161">
        <f t="shared" si="25"/>
        <v>23.31</v>
      </c>
    </row>
    <row r="115" spans="1:14" s="5" customFormat="1" ht="45" customHeight="1" x14ac:dyDescent="0.25">
      <c r="A115" s="12"/>
      <c r="B115" s="13" t="str">
        <f>"80-"&amp;D115&amp;"-00"&amp;G115</f>
        <v>80-528403-006</v>
      </c>
      <c r="C115" s="13"/>
      <c r="D115" s="14">
        <v>528403</v>
      </c>
      <c r="E115" s="15" t="s">
        <v>126</v>
      </c>
      <c r="F115" s="14" t="s">
        <v>120</v>
      </c>
      <c r="G115" s="14">
        <v>6</v>
      </c>
      <c r="H115" s="16">
        <v>17.3</v>
      </c>
      <c r="I115" s="16">
        <v>27.95</v>
      </c>
      <c r="J115" s="16" t="s">
        <v>18</v>
      </c>
      <c r="K115" s="177"/>
      <c r="L115" s="19">
        <f t="shared" si="24"/>
        <v>0</v>
      </c>
      <c r="M115" s="20">
        <v>3417765284038</v>
      </c>
      <c r="N115" s="161">
        <f t="shared" si="25"/>
        <v>18.165000000000003</v>
      </c>
    </row>
    <row r="116" spans="1:14" s="43" customFormat="1" ht="45" customHeight="1" x14ac:dyDescent="0.35">
      <c r="A116" s="22" t="s">
        <v>22</v>
      </c>
      <c r="B116" s="24"/>
      <c r="C116" s="24">
        <v>30</v>
      </c>
      <c r="D116" s="25">
        <v>558303</v>
      </c>
      <c r="E116" s="26" t="s">
        <v>127</v>
      </c>
      <c r="F116" s="25" t="s">
        <v>80</v>
      </c>
      <c r="G116" s="25">
        <v>6</v>
      </c>
      <c r="H116" s="27">
        <v>12.7</v>
      </c>
      <c r="I116" s="27">
        <v>19.95</v>
      </c>
      <c r="J116" s="27" t="s">
        <v>25</v>
      </c>
      <c r="K116" s="178"/>
      <c r="L116" s="19">
        <f t="shared" si="24"/>
        <v>0</v>
      </c>
      <c r="M116" s="28">
        <v>3417765583032</v>
      </c>
      <c r="N116" s="161">
        <f t="shared" si="25"/>
        <v>13.334999999999999</v>
      </c>
    </row>
    <row r="117" spans="1:14" s="5" customFormat="1" ht="45" customHeight="1" x14ac:dyDescent="0.25">
      <c r="A117" s="2" t="s">
        <v>153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</row>
    <row r="118" spans="1:14" s="11" customFormat="1" ht="45" customHeight="1" x14ac:dyDescent="0.3">
      <c r="A118" s="6" t="s">
        <v>154</v>
      </c>
      <c r="B118" s="7"/>
      <c r="C118" s="7"/>
      <c r="D118" s="8"/>
      <c r="E118" s="8"/>
      <c r="F118" s="8"/>
      <c r="G118" s="8"/>
      <c r="H118" s="7"/>
      <c r="I118" s="7"/>
      <c r="J118" s="7"/>
      <c r="K118" s="7"/>
      <c r="L118" s="7"/>
      <c r="M118" s="10"/>
    </row>
    <row r="119" spans="1:14" s="21" customFormat="1" ht="45" customHeight="1" x14ac:dyDescent="0.25">
      <c r="A119" s="12"/>
      <c r="B119" s="13" t="str">
        <f>"80-"&amp;D119&amp;"-00"&amp;G119</f>
        <v>80-533436-003</v>
      </c>
      <c r="C119" s="13"/>
      <c r="D119" s="14">
        <v>533436</v>
      </c>
      <c r="E119" s="15" t="s">
        <v>128</v>
      </c>
      <c r="F119" s="14" t="s">
        <v>120</v>
      </c>
      <c r="G119" s="14">
        <v>3</v>
      </c>
      <c r="H119" s="16">
        <v>23.8</v>
      </c>
      <c r="I119" s="16">
        <v>37.950000000000003</v>
      </c>
      <c r="J119" s="16" t="s">
        <v>18</v>
      </c>
      <c r="K119" s="177"/>
      <c r="L119" s="19">
        <f>$H119*K119</f>
        <v>0</v>
      </c>
      <c r="M119" s="35">
        <v>3417765334368</v>
      </c>
      <c r="N119" s="161">
        <f t="shared" ref="N119:N120" si="26">H119*1.05</f>
        <v>24.990000000000002</v>
      </c>
    </row>
    <row r="120" spans="1:14" s="5" customFormat="1" ht="45" customHeight="1" x14ac:dyDescent="0.25">
      <c r="A120" s="12"/>
      <c r="B120" s="13" t="str">
        <f>"80-"&amp;D120&amp;"-00"&amp;G120</f>
        <v>80-181903-002</v>
      </c>
      <c r="C120" s="13"/>
      <c r="D120" s="14">
        <v>181903</v>
      </c>
      <c r="E120" s="15" t="s">
        <v>134</v>
      </c>
      <c r="F120" s="14" t="s">
        <v>120</v>
      </c>
      <c r="G120" s="14">
        <v>2</v>
      </c>
      <c r="H120" s="16">
        <v>56.8</v>
      </c>
      <c r="I120" s="16">
        <v>89.95</v>
      </c>
      <c r="J120" s="16" t="s">
        <v>18</v>
      </c>
      <c r="K120" s="177"/>
      <c r="L120" s="19">
        <f>$H120*K120</f>
        <v>0</v>
      </c>
      <c r="M120" s="20">
        <v>3417761819036</v>
      </c>
      <c r="N120" s="161">
        <f t="shared" si="26"/>
        <v>59.64</v>
      </c>
    </row>
    <row r="121" spans="1:14" s="11" customFormat="1" ht="45" customHeight="1" x14ac:dyDescent="0.3">
      <c r="A121" s="6" t="s">
        <v>76</v>
      </c>
      <c r="B121" s="7"/>
      <c r="C121" s="7"/>
      <c r="D121" s="8"/>
      <c r="E121" s="8"/>
      <c r="F121" s="8"/>
      <c r="G121" s="8"/>
      <c r="H121" s="7"/>
      <c r="I121" s="7"/>
      <c r="J121" s="7"/>
      <c r="K121" s="7"/>
      <c r="L121" s="7"/>
      <c r="M121" s="10"/>
    </row>
    <row r="122" spans="1:14" s="21" customFormat="1" ht="45" customHeight="1" x14ac:dyDescent="0.25">
      <c r="A122" s="12"/>
      <c r="B122" s="13" t="str">
        <f>"80-"&amp;D122&amp;"-00"&amp;G122</f>
        <v>80-181953-002</v>
      </c>
      <c r="C122" s="13"/>
      <c r="D122" s="14">
        <v>181953</v>
      </c>
      <c r="E122" s="15" t="s">
        <v>135</v>
      </c>
      <c r="F122" s="14" t="s">
        <v>120</v>
      </c>
      <c r="G122" s="14">
        <v>2</v>
      </c>
      <c r="H122" s="16">
        <v>56.8</v>
      </c>
      <c r="I122" s="16">
        <v>89.95</v>
      </c>
      <c r="J122" s="16" t="s">
        <v>12</v>
      </c>
      <c r="K122" s="177"/>
      <c r="L122" s="19">
        <f>$H122*K122</f>
        <v>0</v>
      </c>
      <c r="M122" s="20">
        <v>3417761819531</v>
      </c>
      <c r="N122" s="161">
        <f>H122*1.05</f>
        <v>59.64</v>
      </c>
    </row>
    <row r="123" spans="1:14" s="21" customFormat="1" ht="45" customHeight="1" x14ac:dyDescent="0.25">
      <c r="A123" s="6" t="s">
        <v>70</v>
      </c>
      <c r="B123" s="7"/>
      <c r="C123" s="7"/>
      <c r="D123" s="8"/>
      <c r="E123" s="8"/>
      <c r="F123" s="8"/>
      <c r="G123" s="8"/>
      <c r="H123" s="7"/>
      <c r="I123" s="7"/>
      <c r="J123" s="7"/>
      <c r="K123" s="7"/>
      <c r="L123" s="7"/>
      <c r="M123" s="10"/>
    </row>
    <row r="124" spans="1:14" s="43" customFormat="1" ht="45" customHeight="1" x14ac:dyDescent="0.25">
      <c r="A124" s="12"/>
      <c r="B124" s="13" t="str">
        <f>"80-"&amp;D124&amp;"-00"&amp;G124</f>
        <v>80-192303-002</v>
      </c>
      <c r="C124" s="13"/>
      <c r="D124" s="14">
        <v>192303</v>
      </c>
      <c r="E124" s="15" t="s">
        <v>136</v>
      </c>
      <c r="F124" s="14" t="s">
        <v>87</v>
      </c>
      <c r="G124" s="14">
        <v>2</v>
      </c>
      <c r="H124" s="16">
        <v>56.8</v>
      </c>
      <c r="I124" s="16">
        <v>89.95</v>
      </c>
      <c r="J124" s="16" t="s">
        <v>18</v>
      </c>
      <c r="K124" s="184"/>
      <c r="L124" s="19">
        <f>$H124*K124</f>
        <v>0</v>
      </c>
      <c r="M124" s="20">
        <v>3417761923030</v>
      </c>
      <c r="N124" s="161">
        <f t="shared" ref="N124:N127" si="27">H124*1.05</f>
        <v>59.64</v>
      </c>
    </row>
    <row r="125" spans="1:14" s="21" customFormat="1" ht="45" customHeight="1" x14ac:dyDescent="0.35">
      <c r="A125" s="22" t="s">
        <v>22</v>
      </c>
      <c r="B125" s="42"/>
      <c r="C125" s="24">
        <v>33</v>
      </c>
      <c r="D125" s="25">
        <v>519136</v>
      </c>
      <c r="E125" s="26" t="s">
        <v>137</v>
      </c>
      <c r="F125" s="25" t="s">
        <v>138</v>
      </c>
      <c r="G125" s="25">
        <v>2</v>
      </c>
      <c r="H125" s="27">
        <v>68.099999999999994</v>
      </c>
      <c r="I125" s="27">
        <v>109.95</v>
      </c>
      <c r="J125" s="45" t="s">
        <v>55</v>
      </c>
      <c r="K125" s="178"/>
      <c r="L125" s="19">
        <f>$H125*K125</f>
        <v>0</v>
      </c>
      <c r="M125" s="28">
        <v>3417765191367</v>
      </c>
      <c r="N125" s="161">
        <f t="shared" si="27"/>
        <v>71.504999999999995</v>
      </c>
    </row>
    <row r="126" spans="1:14" ht="45" customHeight="1" x14ac:dyDescent="0.25">
      <c r="A126" s="30"/>
      <c r="B126" s="31" t="str">
        <f>"80-"&amp;D126&amp;"-00"&amp;G126</f>
        <v>80-557403-006</v>
      </c>
      <c r="C126" s="31">
        <v>34</v>
      </c>
      <c r="D126" s="32">
        <v>557403</v>
      </c>
      <c r="E126" s="33" t="s">
        <v>140</v>
      </c>
      <c r="F126" s="32" t="s">
        <v>29</v>
      </c>
      <c r="G126" s="32">
        <v>6</v>
      </c>
      <c r="H126" s="34">
        <v>14.3</v>
      </c>
      <c r="I126" s="34">
        <v>22.95</v>
      </c>
      <c r="J126" s="34" t="s">
        <v>18</v>
      </c>
      <c r="K126" s="181"/>
      <c r="L126" s="19">
        <f>$H126*K126</f>
        <v>0</v>
      </c>
      <c r="M126" s="35">
        <v>3417765574030</v>
      </c>
      <c r="N126" s="161">
        <f t="shared" si="27"/>
        <v>15.015000000000001</v>
      </c>
    </row>
    <row r="127" spans="1:14" ht="45" customHeight="1" x14ac:dyDescent="0.25">
      <c r="A127" s="30"/>
      <c r="B127" s="31" t="str">
        <f>"80-"&amp;D127&amp;"-00"&amp;G127</f>
        <v>80-554703-006</v>
      </c>
      <c r="C127" s="31">
        <v>35</v>
      </c>
      <c r="D127" s="32">
        <v>554703</v>
      </c>
      <c r="E127" s="33" t="s">
        <v>141</v>
      </c>
      <c r="F127" s="32" t="s">
        <v>51</v>
      </c>
      <c r="G127" s="32">
        <v>6</v>
      </c>
      <c r="H127" s="34">
        <v>19.100000000000001</v>
      </c>
      <c r="I127" s="34">
        <v>29.95</v>
      </c>
      <c r="J127" s="34" t="s">
        <v>18</v>
      </c>
      <c r="K127" s="179"/>
      <c r="L127" s="19">
        <f>$H127*K127</f>
        <v>0</v>
      </c>
      <c r="M127" s="163">
        <v>3417765547034</v>
      </c>
      <c r="N127" s="161">
        <f t="shared" si="27"/>
        <v>20.055000000000003</v>
      </c>
    </row>
    <row r="128" spans="1:14" s="11" customFormat="1" ht="45" customHeight="1" x14ac:dyDescent="0.3">
      <c r="A128" s="6" t="s">
        <v>165</v>
      </c>
      <c r="B128" s="7"/>
      <c r="C128" s="7"/>
      <c r="D128" s="8"/>
      <c r="E128" s="8"/>
      <c r="F128" s="8"/>
      <c r="G128" s="8"/>
      <c r="H128" s="7"/>
      <c r="I128" s="7"/>
      <c r="J128" s="7"/>
      <c r="K128" s="7"/>
      <c r="L128" s="7"/>
      <c r="M128" s="10"/>
    </row>
    <row r="129" spans="1:14" s="5" customFormat="1" ht="45" customHeight="1" x14ac:dyDescent="0.25">
      <c r="A129" s="30"/>
      <c r="B129" s="31" t="str">
        <f>"80-"&amp;D129&amp;"-00"&amp;G129</f>
        <v>80-554803-004</v>
      </c>
      <c r="C129" s="31">
        <v>36</v>
      </c>
      <c r="D129" s="32">
        <v>554803</v>
      </c>
      <c r="E129" s="33" t="s">
        <v>142</v>
      </c>
      <c r="F129" s="32" t="s">
        <v>51</v>
      </c>
      <c r="G129" s="32">
        <v>4</v>
      </c>
      <c r="H129" s="34">
        <v>25.4</v>
      </c>
      <c r="I129" s="34">
        <v>39.950000000000003</v>
      </c>
      <c r="J129" s="34" t="s">
        <v>13</v>
      </c>
      <c r="K129" s="179"/>
      <c r="L129" s="19">
        <f>$H129*K129</f>
        <v>0</v>
      </c>
      <c r="M129" s="35">
        <v>3417765548031</v>
      </c>
      <c r="N129" s="161">
        <f t="shared" ref="N129:N131" si="28">H129*1.05</f>
        <v>26.669999999999998</v>
      </c>
    </row>
    <row r="130" spans="1:14" s="5" customFormat="1" ht="45" customHeight="1" x14ac:dyDescent="0.25">
      <c r="A130" s="30"/>
      <c r="B130" s="31" t="str">
        <f>"80-"&amp;D130&amp;"-00"&amp;G130</f>
        <v>80-557503-006</v>
      </c>
      <c r="C130" s="31">
        <v>37</v>
      </c>
      <c r="D130" s="32">
        <v>557503</v>
      </c>
      <c r="E130" s="33" t="s">
        <v>143</v>
      </c>
      <c r="F130" s="32" t="s">
        <v>78</v>
      </c>
      <c r="G130" s="32">
        <v>6</v>
      </c>
      <c r="H130" s="34">
        <v>19.100000000000001</v>
      </c>
      <c r="I130" s="34">
        <v>29.95</v>
      </c>
      <c r="J130" s="34" t="s">
        <v>18</v>
      </c>
      <c r="K130" s="181"/>
      <c r="L130" s="19">
        <f>$H130*K130</f>
        <v>0</v>
      </c>
      <c r="M130" s="35">
        <v>3417765575037</v>
      </c>
      <c r="N130" s="161">
        <f t="shared" si="28"/>
        <v>20.055000000000003</v>
      </c>
    </row>
    <row r="131" spans="1:14" s="5" customFormat="1" ht="45" customHeight="1" x14ac:dyDescent="0.35">
      <c r="A131" s="22" t="s">
        <v>22</v>
      </c>
      <c r="B131" s="24"/>
      <c r="C131" s="24">
        <v>38</v>
      </c>
      <c r="D131" s="25">
        <v>564603</v>
      </c>
      <c r="E131" s="26" t="s">
        <v>144</v>
      </c>
      <c r="F131" s="25" t="s">
        <v>120</v>
      </c>
      <c r="G131" s="25">
        <v>6</v>
      </c>
      <c r="H131" s="27">
        <v>13.6</v>
      </c>
      <c r="I131" s="27">
        <v>19.95</v>
      </c>
      <c r="J131" s="27" t="s">
        <v>25</v>
      </c>
      <c r="K131" s="178"/>
      <c r="L131" s="19">
        <f>$H131*K131</f>
        <v>0</v>
      </c>
      <c r="M131" s="28">
        <v>3417765646034</v>
      </c>
      <c r="N131" s="161">
        <f t="shared" si="28"/>
        <v>14.28</v>
      </c>
    </row>
    <row r="132" spans="1:14" s="11" customFormat="1" ht="45" customHeight="1" x14ac:dyDescent="0.3">
      <c r="A132" s="6" t="s">
        <v>171</v>
      </c>
      <c r="B132" s="7"/>
      <c r="C132" s="7"/>
      <c r="D132" s="8"/>
      <c r="E132" s="8"/>
      <c r="F132" s="8"/>
      <c r="G132" s="8"/>
      <c r="H132" s="7"/>
      <c r="I132" s="7"/>
      <c r="J132" s="7"/>
      <c r="K132" s="7"/>
      <c r="L132" s="7"/>
      <c r="M132" s="10"/>
    </row>
    <row r="133" spans="1:14" s="5" customFormat="1" ht="45" customHeight="1" x14ac:dyDescent="0.25">
      <c r="A133" s="12"/>
      <c r="B133" s="13" t="str">
        <f>"80-"&amp;D133&amp;"-00"&amp;G133</f>
        <v>80-541836-003</v>
      </c>
      <c r="C133" s="13"/>
      <c r="D133" s="14">
        <v>541836</v>
      </c>
      <c r="E133" s="15" t="s">
        <v>145</v>
      </c>
      <c r="F133" s="14" t="s">
        <v>87</v>
      </c>
      <c r="G133" s="14">
        <v>3</v>
      </c>
      <c r="H133" s="16">
        <v>44.5</v>
      </c>
      <c r="I133" s="16">
        <v>69.95</v>
      </c>
      <c r="J133" s="16" t="s">
        <v>18</v>
      </c>
      <c r="K133" s="177"/>
      <c r="L133" s="19">
        <f t="shared" ref="L133:L139" si="29">$H133*K133</f>
        <v>0</v>
      </c>
      <c r="M133" s="20">
        <v>3417765418365</v>
      </c>
      <c r="N133" s="161">
        <f t="shared" ref="N133:N139" si="30">H133*1.05</f>
        <v>46.725000000000001</v>
      </c>
    </row>
    <row r="134" spans="1:14" s="43" customFormat="1" ht="45" customHeight="1" x14ac:dyDescent="0.35">
      <c r="A134" s="22" t="s">
        <v>22</v>
      </c>
      <c r="B134" s="24"/>
      <c r="C134" s="24">
        <v>39</v>
      </c>
      <c r="D134" s="25">
        <v>566203</v>
      </c>
      <c r="E134" s="26" t="s">
        <v>147</v>
      </c>
      <c r="F134" s="25" t="s">
        <v>24</v>
      </c>
      <c r="G134" s="25">
        <v>6</v>
      </c>
      <c r="H134" s="27">
        <v>10.8</v>
      </c>
      <c r="I134" s="27">
        <v>16.95</v>
      </c>
      <c r="J134" s="27" t="s">
        <v>60</v>
      </c>
      <c r="K134" s="178"/>
      <c r="L134" s="19">
        <f t="shared" si="29"/>
        <v>0</v>
      </c>
      <c r="M134" s="28">
        <v>3417765662034</v>
      </c>
      <c r="N134" s="161">
        <f t="shared" si="30"/>
        <v>11.340000000000002</v>
      </c>
    </row>
    <row r="135" spans="1:14" s="43" customFormat="1" ht="45" customHeight="1" x14ac:dyDescent="0.35">
      <c r="A135" s="22" t="s">
        <v>22</v>
      </c>
      <c r="B135" s="24"/>
      <c r="C135" s="24">
        <v>40</v>
      </c>
      <c r="D135" s="25">
        <v>563003</v>
      </c>
      <c r="E135" s="26" t="s">
        <v>148</v>
      </c>
      <c r="F135" s="25" t="s">
        <v>24</v>
      </c>
      <c r="G135" s="25">
        <v>6</v>
      </c>
      <c r="H135" s="27">
        <v>22.2</v>
      </c>
      <c r="I135" s="27">
        <v>34.950000000000003</v>
      </c>
      <c r="J135" s="27" t="s">
        <v>13</v>
      </c>
      <c r="K135" s="178"/>
      <c r="L135" s="19">
        <f t="shared" si="29"/>
        <v>0</v>
      </c>
      <c r="M135" s="28">
        <v>3417765630033</v>
      </c>
      <c r="N135" s="161">
        <f t="shared" si="30"/>
        <v>23.31</v>
      </c>
    </row>
    <row r="136" spans="1:14" s="116" customFormat="1" ht="45" customHeight="1" x14ac:dyDescent="0.35">
      <c r="A136" s="22" t="s">
        <v>22</v>
      </c>
      <c r="B136" s="24"/>
      <c r="C136" s="24">
        <v>41</v>
      </c>
      <c r="D136" s="25">
        <v>562903</v>
      </c>
      <c r="E136" s="26" t="s">
        <v>149</v>
      </c>
      <c r="F136" s="25" t="s">
        <v>120</v>
      </c>
      <c r="G136" s="25">
        <v>6</v>
      </c>
      <c r="H136" s="27">
        <v>15.8</v>
      </c>
      <c r="I136" s="27">
        <v>24.95</v>
      </c>
      <c r="J136" s="27" t="s">
        <v>13</v>
      </c>
      <c r="K136" s="178"/>
      <c r="L136" s="19">
        <f t="shared" si="29"/>
        <v>0</v>
      </c>
      <c r="M136" s="28">
        <v>3417765629037</v>
      </c>
      <c r="N136" s="161">
        <f t="shared" si="30"/>
        <v>16.59</v>
      </c>
    </row>
    <row r="137" spans="1:14" s="5" customFormat="1" ht="45" customHeight="1" x14ac:dyDescent="0.25">
      <c r="A137" s="12"/>
      <c r="B137" s="13" t="str">
        <f>"80-"&amp;D137&amp;"-00"&amp;G137</f>
        <v>80-515303-004</v>
      </c>
      <c r="C137" s="13">
        <v>42</v>
      </c>
      <c r="D137" s="14">
        <v>515303</v>
      </c>
      <c r="E137" s="15" t="s">
        <v>150</v>
      </c>
      <c r="F137" s="14" t="s">
        <v>120</v>
      </c>
      <c r="G137" s="14">
        <v>4</v>
      </c>
      <c r="H137" s="16">
        <v>19.100000000000001</v>
      </c>
      <c r="I137" s="16">
        <v>29.95</v>
      </c>
      <c r="J137" s="16" t="s">
        <v>18</v>
      </c>
      <c r="K137" s="177"/>
      <c r="L137" s="19">
        <f t="shared" si="29"/>
        <v>0</v>
      </c>
      <c r="M137" s="20">
        <v>3417765153037</v>
      </c>
      <c r="N137" s="161">
        <f t="shared" si="30"/>
        <v>20.055000000000003</v>
      </c>
    </row>
    <row r="138" spans="1:14" s="5" customFormat="1" ht="45" customHeight="1" x14ac:dyDescent="0.25">
      <c r="A138" s="22"/>
      <c r="B138" s="24" t="str">
        <f>"80-"&amp;D138&amp;"-00"&amp;G138</f>
        <v>80-555203-004</v>
      </c>
      <c r="C138" s="31">
        <v>43</v>
      </c>
      <c r="D138" s="32">
        <v>555203</v>
      </c>
      <c r="E138" s="33" t="s">
        <v>151</v>
      </c>
      <c r="F138" s="32" t="s">
        <v>80</v>
      </c>
      <c r="G138" s="32">
        <v>4</v>
      </c>
      <c r="H138" s="34">
        <v>22.2</v>
      </c>
      <c r="I138" s="34">
        <v>34.950000000000003</v>
      </c>
      <c r="J138" s="16" t="s">
        <v>18</v>
      </c>
      <c r="K138" s="179"/>
      <c r="L138" s="19">
        <f t="shared" si="29"/>
        <v>0</v>
      </c>
      <c r="M138" s="20">
        <v>3417765552038</v>
      </c>
      <c r="N138" s="161">
        <f t="shared" si="30"/>
        <v>23.31</v>
      </c>
    </row>
    <row r="139" spans="1:14" s="5" customFormat="1" ht="45" customHeight="1" x14ac:dyDescent="0.25">
      <c r="A139" s="22" t="s">
        <v>22</v>
      </c>
      <c r="B139" s="24"/>
      <c r="C139" s="24">
        <v>44</v>
      </c>
      <c r="D139" s="25">
        <v>560803</v>
      </c>
      <c r="E139" s="26" t="s">
        <v>152</v>
      </c>
      <c r="F139" s="25" t="s">
        <v>120</v>
      </c>
      <c r="G139" s="25">
        <v>6</v>
      </c>
      <c r="H139" s="27">
        <v>22.2</v>
      </c>
      <c r="I139" s="27">
        <v>34.950000000000003</v>
      </c>
      <c r="J139" s="27" t="s">
        <v>13</v>
      </c>
      <c r="K139" s="182"/>
      <c r="L139" s="19">
        <f t="shared" si="29"/>
        <v>0</v>
      </c>
      <c r="M139" s="28">
        <v>3417765608032</v>
      </c>
      <c r="N139" s="161">
        <f t="shared" si="30"/>
        <v>23.31</v>
      </c>
    </row>
    <row r="140" spans="1:14" s="11" customFormat="1" ht="45" customHeight="1" x14ac:dyDescent="0.3">
      <c r="A140" s="6" t="s">
        <v>179</v>
      </c>
      <c r="B140" s="7"/>
      <c r="C140" s="7"/>
      <c r="D140" s="8"/>
      <c r="E140" s="8"/>
      <c r="F140" s="8"/>
      <c r="G140" s="8"/>
      <c r="H140" s="7"/>
      <c r="I140" s="7"/>
      <c r="J140" s="7"/>
      <c r="K140" s="7"/>
      <c r="L140" s="7"/>
      <c r="M140" s="10"/>
    </row>
    <row r="141" spans="1:14" s="21" customFormat="1" ht="45" customHeight="1" x14ac:dyDescent="0.25">
      <c r="A141" s="12"/>
      <c r="B141" s="13" t="str">
        <f>"80-"&amp;D141&amp;"-00"&amp;G141</f>
        <v>80-150003-004</v>
      </c>
      <c r="C141" s="13">
        <v>45</v>
      </c>
      <c r="D141" s="14">
        <v>150003</v>
      </c>
      <c r="E141" s="15" t="s">
        <v>155</v>
      </c>
      <c r="F141" s="14" t="s">
        <v>156</v>
      </c>
      <c r="G141" s="14">
        <v>4</v>
      </c>
      <c r="H141" s="16">
        <v>23.8</v>
      </c>
      <c r="I141" s="16">
        <v>37.950000000000003</v>
      </c>
      <c r="J141" s="16" t="s">
        <v>18</v>
      </c>
      <c r="K141" s="177"/>
      <c r="L141" s="19">
        <f>$H141*K141</f>
        <v>0</v>
      </c>
      <c r="M141" s="20">
        <v>3417761500033</v>
      </c>
      <c r="N141" s="161">
        <f>H141*1.05</f>
        <v>24.990000000000002</v>
      </c>
    </row>
    <row r="142" spans="1:14" s="5" customFormat="1" ht="45" customHeight="1" x14ac:dyDescent="0.25">
      <c r="A142" s="2" t="s">
        <v>181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4"/>
    </row>
    <row r="143" spans="1:14" ht="45" customHeight="1" x14ac:dyDescent="0.25">
      <c r="A143" s="30"/>
      <c r="B143" s="31" t="str">
        <f>"80-"&amp;D143&amp;"-00"&amp;G143</f>
        <v>80-139063-006</v>
      </c>
      <c r="C143" s="31"/>
      <c r="D143" s="32">
        <v>139063</v>
      </c>
      <c r="E143" s="33" t="s">
        <v>157</v>
      </c>
      <c r="F143" s="32" t="s">
        <v>156</v>
      </c>
      <c r="G143" s="32">
        <v>6</v>
      </c>
      <c r="H143" s="34">
        <v>23.8</v>
      </c>
      <c r="I143" s="34">
        <v>37.950000000000003</v>
      </c>
      <c r="J143" s="44" t="s">
        <v>18</v>
      </c>
      <c r="K143" s="179"/>
      <c r="L143" s="19">
        <f>$H143*K143</f>
        <v>0</v>
      </c>
      <c r="M143" s="35">
        <v>3417761390634</v>
      </c>
      <c r="N143" s="161">
        <f t="shared" ref="N143:N145" si="31">H143*1.05</f>
        <v>24.990000000000002</v>
      </c>
    </row>
    <row r="144" spans="1:14" s="36" customFormat="1" ht="45" customHeight="1" x14ac:dyDescent="0.25">
      <c r="A144" s="30"/>
      <c r="B144" s="31" t="str">
        <f>"80-"&amp;D144&amp;"-00"&amp;G144</f>
        <v>80-552703-004</v>
      </c>
      <c r="C144" s="31">
        <v>46</v>
      </c>
      <c r="D144" s="32">
        <v>552703</v>
      </c>
      <c r="E144" s="33" t="s">
        <v>158</v>
      </c>
      <c r="F144" s="32" t="s">
        <v>156</v>
      </c>
      <c r="G144" s="32">
        <v>4</v>
      </c>
      <c r="H144" s="34">
        <v>31.5</v>
      </c>
      <c r="I144" s="34">
        <v>49.95</v>
      </c>
      <c r="J144" s="34" t="s">
        <v>18</v>
      </c>
      <c r="K144" s="179"/>
      <c r="L144" s="19">
        <f>$H144*K144</f>
        <v>0</v>
      </c>
      <c r="M144" s="35">
        <v>3417765527036</v>
      </c>
      <c r="N144" s="161">
        <f t="shared" si="31"/>
        <v>33.075000000000003</v>
      </c>
    </row>
    <row r="145" spans="1:14" s="21" customFormat="1" ht="45" customHeight="1" x14ac:dyDescent="0.25">
      <c r="A145" s="22" t="s">
        <v>22</v>
      </c>
      <c r="B145" s="24"/>
      <c r="C145" s="24">
        <v>47</v>
      </c>
      <c r="D145" s="25">
        <v>529203</v>
      </c>
      <c r="E145" s="26" t="s">
        <v>159</v>
      </c>
      <c r="F145" s="25" t="s">
        <v>160</v>
      </c>
      <c r="G145" s="25">
        <v>6</v>
      </c>
      <c r="H145" s="27">
        <v>19.100000000000001</v>
      </c>
      <c r="I145" s="27">
        <v>29.95</v>
      </c>
      <c r="J145" s="27" t="s">
        <v>25</v>
      </c>
      <c r="K145" s="182"/>
      <c r="L145" s="19">
        <f>$H145*K145</f>
        <v>0</v>
      </c>
      <c r="M145" s="28">
        <v>3417765292033</v>
      </c>
      <c r="N145" s="161">
        <f t="shared" si="31"/>
        <v>20.055000000000003</v>
      </c>
    </row>
    <row r="146" spans="1:14" s="5" customFormat="1" ht="68.25" customHeight="1" x14ac:dyDescent="0.25">
      <c r="A146" s="2" t="s">
        <v>188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4"/>
    </row>
    <row r="147" spans="1:14" s="11" customFormat="1" ht="45" customHeight="1" x14ac:dyDescent="0.3">
      <c r="A147" s="6" t="s">
        <v>189</v>
      </c>
      <c r="B147" s="7"/>
      <c r="C147" s="7"/>
      <c r="D147" s="8"/>
      <c r="E147" s="8"/>
      <c r="F147" s="8"/>
      <c r="G147" s="8"/>
      <c r="H147" s="7"/>
      <c r="I147" s="7"/>
      <c r="J147" s="7"/>
      <c r="K147" s="7"/>
      <c r="L147" s="7"/>
      <c r="M147" s="10"/>
    </row>
    <row r="148" spans="1:14" s="69" customFormat="1" ht="45" customHeight="1" x14ac:dyDescent="0.25">
      <c r="A148" s="30"/>
      <c r="B148" s="31" t="str">
        <f>"80-"&amp;D148&amp;"-00"&amp;G148</f>
        <v>80-552603-004</v>
      </c>
      <c r="C148" s="31">
        <v>49</v>
      </c>
      <c r="D148" s="32">
        <v>552603</v>
      </c>
      <c r="E148" s="33" t="s">
        <v>161</v>
      </c>
      <c r="F148" s="32" t="s">
        <v>156</v>
      </c>
      <c r="G148" s="32">
        <v>4</v>
      </c>
      <c r="H148" s="34">
        <v>38.200000000000003</v>
      </c>
      <c r="I148" s="34">
        <v>59.95</v>
      </c>
      <c r="J148" s="34" t="s">
        <v>18</v>
      </c>
      <c r="K148" s="179"/>
      <c r="L148" s="19">
        <f>$H148*K148</f>
        <v>0</v>
      </c>
      <c r="M148" s="35">
        <v>3417765526039</v>
      </c>
      <c r="N148" s="161">
        <f>H148*1.05</f>
        <v>40.110000000000007</v>
      </c>
    </row>
    <row r="149" spans="1:14" s="5" customFormat="1" ht="45" customHeight="1" x14ac:dyDescent="0.25">
      <c r="A149" s="37"/>
      <c r="B149" s="13"/>
      <c r="C149" s="49"/>
      <c r="D149" s="39">
        <v>514003</v>
      </c>
      <c r="E149" s="40" t="s">
        <v>191</v>
      </c>
      <c r="F149" s="38"/>
      <c r="G149" s="38"/>
      <c r="H149" s="38"/>
      <c r="I149" s="38"/>
      <c r="J149" s="38"/>
      <c r="K149" s="38"/>
      <c r="L149" s="38"/>
      <c r="M149" s="41" t="s">
        <v>192</v>
      </c>
    </row>
    <row r="150" spans="1:14" s="5" customFormat="1" ht="45" customHeight="1" x14ac:dyDescent="0.25">
      <c r="A150" s="37"/>
      <c r="B150" s="13"/>
      <c r="C150" s="49"/>
      <c r="D150" s="39">
        <v>516903</v>
      </c>
      <c r="E150" s="40" t="s">
        <v>193</v>
      </c>
      <c r="F150" s="38"/>
      <c r="G150" s="38"/>
      <c r="H150" s="38"/>
      <c r="I150" s="38"/>
      <c r="J150" s="38"/>
      <c r="K150" s="38"/>
      <c r="L150" s="38"/>
      <c r="M150" s="41" t="s">
        <v>194</v>
      </c>
    </row>
    <row r="151" spans="1:14" s="5" customFormat="1" ht="45" customHeight="1" x14ac:dyDescent="0.25">
      <c r="A151" s="37"/>
      <c r="B151" s="13"/>
      <c r="C151" s="49"/>
      <c r="D151" s="39">
        <v>517103</v>
      </c>
      <c r="E151" s="40" t="s">
        <v>195</v>
      </c>
      <c r="F151" s="38"/>
      <c r="G151" s="38"/>
      <c r="H151" s="38"/>
      <c r="I151" s="38"/>
      <c r="J151" s="38"/>
      <c r="K151" s="38"/>
      <c r="L151" s="38"/>
      <c r="M151" s="41" t="s">
        <v>196</v>
      </c>
    </row>
    <row r="152" spans="1:14" s="5" customFormat="1" ht="45" customHeight="1" x14ac:dyDescent="0.25">
      <c r="A152" s="37"/>
      <c r="B152" s="13"/>
      <c r="C152" s="49"/>
      <c r="D152" s="39">
        <v>517303</v>
      </c>
      <c r="E152" s="40" t="s">
        <v>197</v>
      </c>
      <c r="F152" s="38"/>
      <c r="G152" s="38"/>
      <c r="H152" s="38"/>
      <c r="I152" s="38"/>
      <c r="J152" s="38"/>
      <c r="K152" s="38"/>
      <c r="L152" s="38"/>
      <c r="M152" s="41" t="s">
        <v>198</v>
      </c>
    </row>
    <row r="153" spans="1:14" s="5" customFormat="1" ht="45" customHeight="1" x14ac:dyDescent="0.25">
      <c r="A153" s="37"/>
      <c r="B153" s="13"/>
      <c r="C153" s="49"/>
      <c r="D153" s="39">
        <v>517203</v>
      </c>
      <c r="E153" s="40" t="s">
        <v>199</v>
      </c>
      <c r="F153" s="38"/>
      <c r="G153" s="38"/>
      <c r="H153" s="38"/>
      <c r="I153" s="38"/>
      <c r="J153" s="38"/>
      <c r="K153" s="38"/>
      <c r="L153" s="38"/>
      <c r="M153" s="41" t="s">
        <v>200</v>
      </c>
    </row>
    <row r="154" spans="1:14" s="5" customFormat="1" ht="45" customHeight="1" x14ac:dyDescent="0.25">
      <c r="A154" s="37"/>
      <c r="B154" s="13"/>
      <c r="C154" s="49"/>
      <c r="D154" s="39">
        <v>507803</v>
      </c>
      <c r="E154" s="40" t="s">
        <v>201</v>
      </c>
      <c r="F154" s="38"/>
      <c r="G154" s="38"/>
      <c r="H154" s="38"/>
      <c r="I154" s="38"/>
      <c r="J154" s="38"/>
      <c r="K154" s="38"/>
      <c r="L154" s="38"/>
      <c r="M154" s="41" t="s">
        <v>202</v>
      </c>
    </row>
    <row r="155" spans="1:14" s="5" customFormat="1" ht="45" customHeight="1" x14ac:dyDescent="0.25">
      <c r="A155" s="37"/>
      <c r="B155" s="13"/>
      <c r="C155" s="49"/>
      <c r="D155" s="39">
        <v>507903</v>
      </c>
      <c r="E155" s="40" t="s">
        <v>203</v>
      </c>
      <c r="F155" s="38"/>
      <c r="G155" s="38"/>
      <c r="H155" s="38"/>
      <c r="I155" s="38"/>
      <c r="J155" s="38"/>
      <c r="K155" s="38"/>
      <c r="L155" s="38"/>
      <c r="M155" s="41" t="s">
        <v>204</v>
      </c>
    </row>
    <row r="156" spans="1:14" s="5" customFormat="1" ht="45" customHeight="1" x14ac:dyDescent="0.25">
      <c r="A156" s="37"/>
      <c r="B156" s="13"/>
      <c r="C156" s="49"/>
      <c r="D156" s="39">
        <v>508003</v>
      </c>
      <c r="E156" s="40" t="s">
        <v>205</v>
      </c>
      <c r="F156" s="38"/>
      <c r="G156" s="38"/>
      <c r="H156" s="38"/>
      <c r="I156" s="38"/>
      <c r="J156" s="38"/>
      <c r="K156" s="38"/>
      <c r="L156" s="38"/>
      <c r="M156" s="41" t="s">
        <v>206</v>
      </c>
    </row>
    <row r="157" spans="1:14" s="5" customFormat="1" ht="45" customHeight="1" x14ac:dyDescent="0.25">
      <c r="A157" s="37"/>
      <c r="B157" s="13"/>
      <c r="C157" s="49"/>
      <c r="D157" s="39">
        <v>501803</v>
      </c>
      <c r="E157" s="40" t="s">
        <v>207</v>
      </c>
      <c r="F157" s="38"/>
      <c r="G157" s="38"/>
      <c r="H157" s="38"/>
      <c r="I157" s="38"/>
      <c r="J157" s="38"/>
      <c r="K157" s="38"/>
      <c r="L157" s="38"/>
      <c r="M157" s="41" t="s">
        <v>208</v>
      </c>
    </row>
    <row r="158" spans="1:14" s="5" customFormat="1" ht="45" customHeight="1" x14ac:dyDescent="0.25">
      <c r="A158" s="37"/>
      <c r="B158" s="13"/>
      <c r="C158" s="49"/>
      <c r="D158" s="39">
        <v>540003</v>
      </c>
      <c r="E158" s="40" t="s">
        <v>209</v>
      </c>
      <c r="F158" s="38"/>
      <c r="G158" s="38"/>
      <c r="H158" s="38"/>
      <c r="I158" s="38"/>
      <c r="J158" s="38"/>
      <c r="K158" s="38"/>
      <c r="L158" s="38"/>
      <c r="M158" s="41" t="s">
        <v>210</v>
      </c>
    </row>
    <row r="159" spans="1:14" s="5" customFormat="1" ht="45" customHeight="1" x14ac:dyDescent="0.25">
      <c r="A159" s="37"/>
      <c r="B159" s="13"/>
      <c r="C159" s="49"/>
      <c r="D159" s="39">
        <v>540103</v>
      </c>
      <c r="E159" s="40" t="s">
        <v>211</v>
      </c>
      <c r="F159" s="38"/>
      <c r="G159" s="38"/>
      <c r="H159" s="38"/>
      <c r="I159" s="38"/>
      <c r="J159" s="38"/>
      <c r="K159" s="38"/>
      <c r="L159" s="38"/>
      <c r="M159" s="41" t="s">
        <v>212</v>
      </c>
    </row>
    <row r="160" spans="1:14" s="21" customFormat="1" ht="45" customHeight="1" x14ac:dyDescent="0.25">
      <c r="A160" s="37"/>
      <c r="B160" s="13"/>
      <c r="C160" s="49"/>
      <c r="D160" s="49"/>
      <c r="E160" s="40" t="s">
        <v>213</v>
      </c>
      <c r="F160" s="38"/>
      <c r="G160" s="38"/>
      <c r="H160" s="38"/>
      <c r="I160" s="38"/>
      <c r="J160" s="38"/>
      <c r="K160" s="38"/>
      <c r="L160" s="38"/>
      <c r="M160" s="41" t="s">
        <v>214</v>
      </c>
    </row>
    <row r="161" spans="1:14" s="21" customFormat="1" ht="45" customHeight="1" x14ac:dyDescent="0.25">
      <c r="A161" s="37"/>
      <c r="B161" s="13"/>
      <c r="C161" s="49"/>
      <c r="D161" s="49"/>
      <c r="E161" s="40" t="s">
        <v>215</v>
      </c>
      <c r="F161" s="38"/>
      <c r="G161" s="38"/>
      <c r="H161" s="38"/>
      <c r="I161" s="38"/>
      <c r="J161" s="38"/>
      <c r="K161" s="38"/>
      <c r="L161" s="38"/>
      <c r="M161" s="41" t="s">
        <v>216</v>
      </c>
    </row>
    <row r="162" spans="1:14" s="21" customFormat="1" ht="45" customHeight="1" x14ac:dyDescent="0.25">
      <c r="A162" s="37"/>
      <c r="B162" s="13"/>
      <c r="C162" s="49"/>
      <c r="D162" s="49"/>
      <c r="E162" s="40" t="s">
        <v>217</v>
      </c>
      <c r="F162" s="38"/>
      <c r="G162" s="38"/>
      <c r="H162" s="38"/>
      <c r="I162" s="38"/>
      <c r="J162" s="38"/>
      <c r="K162" s="38"/>
      <c r="L162" s="38"/>
      <c r="M162" s="41" t="s">
        <v>218</v>
      </c>
    </row>
    <row r="163" spans="1:14" s="21" customFormat="1" ht="45" customHeight="1" x14ac:dyDescent="0.25">
      <c r="A163" s="37"/>
      <c r="B163" s="13"/>
      <c r="C163" s="49"/>
      <c r="D163" s="49"/>
      <c r="E163" s="40" t="s">
        <v>219</v>
      </c>
      <c r="F163" s="38"/>
      <c r="G163" s="38"/>
      <c r="H163" s="38"/>
      <c r="I163" s="38"/>
      <c r="J163" s="38"/>
      <c r="K163" s="38"/>
      <c r="L163" s="38"/>
      <c r="M163" s="41" t="s">
        <v>220</v>
      </c>
    </row>
    <row r="164" spans="1:14" s="5" customFormat="1" ht="45" customHeight="1" x14ac:dyDescent="0.35">
      <c r="A164" s="22" t="s">
        <v>22</v>
      </c>
      <c r="B164" s="24"/>
      <c r="C164" s="24">
        <v>50</v>
      </c>
      <c r="D164" s="25">
        <v>558936</v>
      </c>
      <c r="E164" s="26" t="s">
        <v>162</v>
      </c>
      <c r="F164" s="25" t="s">
        <v>163</v>
      </c>
      <c r="G164" s="25">
        <v>4</v>
      </c>
      <c r="H164" s="27">
        <v>51</v>
      </c>
      <c r="I164" s="27">
        <v>79.95</v>
      </c>
      <c r="J164" s="27" t="s">
        <v>60</v>
      </c>
      <c r="K164" s="178"/>
      <c r="L164" s="19">
        <f>$H164*K164</f>
        <v>0</v>
      </c>
      <c r="M164" s="28">
        <v>3417765589362</v>
      </c>
      <c r="N164" s="161">
        <f t="shared" ref="N164:N165" si="32">H164*1.05</f>
        <v>53.550000000000004</v>
      </c>
    </row>
    <row r="165" spans="1:14" s="21" customFormat="1" ht="45" customHeight="1" x14ac:dyDescent="0.35">
      <c r="A165" s="22" t="s">
        <v>22</v>
      </c>
      <c r="B165" s="24"/>
      <c r="C165" s="24">
        <v>51</v>
      </c>
      <c r="D165" s="25">
        <v>560003</v>
      </c>
      <c r="E165" s="26" t="s">
        <v>164</v>
      </c>
      <c r="F165" s="25" t="s">
        <v>163</v>
      </c>
      <c r="G165" s="25">
        <v>2</v>
      </c>
      <c r="H165" s="27">
        <v>68.099999999999994</v>
      </c>
      <c r="I165" s="27">
        <v>109.95</v>
      </c>
      <c r="J165" s="45" t="s">
        <v>55</v>
      </c>
      <c r="K165" s="178"/>
      <c r="L165" s="19">
        <f>$H165*K165</f>
        <v>0</v>
      </c>
      <c r="M165" s="20">
        <v>3417765600036</v>
      </c>
      <c r="N165" s="161">
        <f t="shared" si="32"/>
        <v>71.504999999999995</v>
      </c>
    </row>
    <row r="166" spans="1:14" s="11" customFormat="1" ht="45" customHeight="1" x14ac:dyDescent="0.3">
      <c r="A166" s="6" t="s">
        <v>225</v>
      </c>
      <c r="B166" s="7"/>
      <c r="C166" s="7"/>
      <c r="D166" s="8"/>
      <c r="E166" s="8"/>
      <c r="F166" s="8"/>
      <c r="G166" s="8"/>
      <c r="H166" s="7"/>
      <c r="I166" s="7"/>
      <c r="J166" s="7"/>
      <c r="K166" s="7"/>
      <c r="L166" s="7"/>
      <c r="M166" s="10"/>
    </row>
    <row r="167" spans="1:14" s="69" customFormat="1" ht="45" customHeight="1" x14ac:dyDescent="0.25">
      <c r="A167" s="12"/>
      <c r="B167" s="13" t="str">
        <f>"80-"&amp;D167&amp;"-00"&amp;G167</f>
        <v>80-134400-003</v>
      </c>
      <c r="C167" s="13"/>
      <c r="D167" s="14">
        <v>134400</v>
      </c>
      <c r="E167" s="15" t="s">
        <v>166</v>
      </c>
      <c r="F167" s="14" t="s">
        <v>156</v>
      </c>
      <c r="G167" s="14">
        <v>3</v>
      </c>
      <c r="H167" s="16">
        <v>20</v>
      </c>
      <c r="I167" s="16">
        <v>32.950000000000003</v>
      </c>
      <c r="J167" s="16" t="s">
        <v>18</v>
      </c>
      <c r="K167" s="177"/>
      <c r="L167" s="19">
        <f>$H167*K167</f>
        <v>0</v>
      </c>
      <c r="M167" s="20">
        <v>3417761344002</v>
      </c>
      <c r="N167" s="161">
        <f>H167*1.05</f>
        <v>21</v>
      </c>
    </row>
    <row r="168" spans="1:14" s="11" customFormat="1" ht="45" customHeight="1" x14ac:dyDescent="0.3">
      <c r="A168" s="6" t="s">
        <v>227</v>
      </c>
      <c r="B168" s="7"/>
      <c r="C168" s="7"/>
      <c r="D168" s="8"/>
      <c r="E168" s="8"/>
      <c r="F168" s="8"/>
      <c r="G168" s="8"/>
      <c r="H168" s="7"/>
      <c r="I168" s="7"/>
      <c r="J168" s="7"/>
      <c r="K168" s="7"/>
      <c r="L168" s="7"/>
      <c r="M168" s="10"/>
    </row>
    <row r="169" spans="1:14" s="126" customFormat="1" ht="45" customHeight="1" x14ac:dyDescent="0.25">
      <c r="A169" s="12"/>
      <c r="B169" s="13" t="str">
        <f>"80-"&amp;D169&amp;"-00"&amp;G169</f>
        <v>80-196203-006</v>
      </c>
      <c r="C169" s="13"/>
      <c r="D169" s="14">
        <v>196203</v>
      </c>
      <c r="E169" s="15" t="s">
        <v>167</v>
      </c>
      <c r="F169" s="14" t="s">
        <v>168</v>
      </c>
      <c r="G169" s="14">
        <v>6</v>
      </c>
      <c r="H169" s="16">
        <v>17.3</v>
      </c>
      <c r="I169" s="16">
        <v>27.95</v>
      </c>
      <c r="J169" s="16" t="s">
        <v>18</v>
      </c>
      <c r="K169" s="177"/>
      <c r="L169" s="19">
        <f>$H169*K169</f>
        <v>0</v>
      </c>
      <c r="M169" s="20">
        <v>3417761962039</v>
      </c>
      <c r="N169" s="161">
        <f t="shared" ref="N169:N172" si="33">H169*1.05</f>
        <v>18.165000000000003</v>
      </c>
    </row>
    <row r="170" spans="1:14" s="54" customFormat="1" ht="45" customHeight="1" x14ac:dyDescent="0.25">
      <c r="A170" s="30"/>
      <c r="B170" s="31" t="str">
        <f>"80-"&amp;D170&amp;"-00"&amp;G170</f>
        <v>80-551003-006</v>
      </c>
      <c r="C170" s="31">
        <v>52</v>
      </c>
      <c r="D170" s="32">
        <v>551003</v>
      </c>
      <c r="E170" s="33" t="s">
        <v>169</v>
      </c>
      <c r="F170" s="32" t="s">
        <v>170</v>
      </c>
      <c r="G170" s="32">
        <v>6</v>
      </c>
      <c r="H170" s="34">
        <v>18.2</v>
      </c>
      <c r="I170" s="34">
        <v>29.95</v>
      </c>
      <c r="J170" s="34" t="s">
        <v>18</v>
      </c>
      <c r="K170" s="179"/>
      <c r="L170" s="19">
        <f>$H170*K170</f>
        <v>0</v>
      </c>
      <c r="M170" s="35">
        <v>3417765510038</v>
      </c>
      <c r="N170" s="161">
        <f t="shared" si="33"/>
        <v>19.11</v>
      </c>
    </row>
    <row r="171" spans="1:14" s="29" customFormat="1" ht="45" customHeight="1" x14ac:dyDescent="0.25">
      <c r="A171" s="30"/>
      <c r="B171" s="31" t="str">
        <f>"80-"&amp;D171&amp;"-00"&amp;G171</f>
        <v>80-551703-006</v>
      </c>
      <c r="C171" s="31">
        <v>53</v>
      </c>
      <c r="D171" s="32">
        <v>551703</v>
      </c>
      <c r="E171" s="33" t="s">
        <v>172</v>
      </c>
      <c r="F171" s="32" t="s">
        <v>156</v>
      </c>
      <c r="G171" s="32">
        <v>6</v>
      </c>
      <c r="H171" s="34">
        <v>21.7</v>
      </c>
      <c r="I171" s="34">
        <v>34.950000000000003</v>
      </c>
      <c r="J171" s="34" t="s">
        <v>18</v>
      </c>
      <c r="K171" s="179"/>
      <c r="L171" s="19">
        <f>$H171*K171</f>
        <v>0</v>
      </c>
      <c r="M171" s="35">
        <v>3417765517037</v>
      </c>
      <c r="N171" s="161">
        <f t="shared" si="33"/>
        <v>22.785</v>
      </c>
    </row>
    <row r="172" spans="1:14" s="29" customFormat="1" ht="45" customHeight="1" x14ac:dyDescent="0.25">
      <c r="A172" s="22" t="s">
        <v>22</v>
      </c>
      <c r="B172" s="24"/>
      <c r="C172" s="24">
        <v>54</v>
      </c>
      <c r="D172" s="25">
        <v>524803</v>
      </c>
      <c r="E172" s="26" t="s">
        <v>173</v>
      </c>
      <c r="F172" s="25" t="s">
        <v>160</v>
      </c>
      <c r="G172" s="25">
        <v>4</v>
      </c>
      <c r="H172" s="27">
        <v>25.5</v>
      </c>
      <c r="I172" s="27">
        <v>39.950000000000003</v>
      </c>
      <c r="J172" s="27" t="s">
        <v>60</v>
      </c>
      <c r="K172" s="182"/>
      <c r="L172" s="19">
        <f>$H172*K172</f>
        <v>0</v>
      </c>
      <c r="M172" s="28">
        <v>3417765248030</v>
      </c>
      <c r="N172" s="161">
        <f t="shared" si="33"/>
        <v>26.775000000000002</v>
      </c>
    </row>
    <row r="173" spans="1:14" s="5" customFormat="1" ht="60" customHeight="1" x14ac:dyDescent="0.25">
      <c r="A173" s="2" t="s">
        <v>232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4"/>
    </row>
    <row r="174" spans="1:14" s="11" customFormat="1" ht="45" customHeight="1" x14ac:dyDescent="0.3">
      <c r="A174" s="6" t="s">
        <v>233</v>
      </c>
      <c r="B174" s="7"/>
      <c r="C174" s="7"/>
      <c r="D174" s="8"/>
      <c r="E174" s="8"/>
      <c r="F174" s="8"/>
      <c r="G174" s="8"/>
      <c r="H174" s="7"/>
      <c r="I174" s="7"/>
      <c r="J174" s="7"/>
      <c r="K174" s="7"/>
      <c r="L174" s="7"/>
      <c r="M174" s="10"/>
    </row>
    <row r="175" spans="1:14" s="116" customFormat="1" ht="45" customHeight="1" x14ac:dyDescent="0.25">
      <c r="A175" s="22" t="s">
        <v>22</v>
      </c>
      <c r="B175" s="24"/>
      <c r="C175" s="24">
        <v>55</v>
      </c>
      <c r="D175" s="25">
        <v>524853</v>
      </c>
      <c r="E175" s="26" t="s">
        <v>174</v>
      </c>
      <c r="F175" s="25" t="s">
        <v>160</v>
      </c>
      <c r="G175" s="25">
        <v>4</v>
      </c>
      <c r="H175" s="27">
        <v>25.5</v>
      </c>
      <c r="I175" s="27">
        <v>39.950000000000003</v>
      </c>
      <c r="J175" s="27" t="s">
        <v>60</v>
      </c>
      <c r="K175" s="182"/>
      <c r="L175" s="19">
        <f>$H175*K175</f>
        <v>0</v>
      </c>
      <c r="M175" s="28">
        <v>3417765248535</v>
      </c>
      <c r="N175" s="161">
        <f>H175*1.05</f>
        <v>26.775000000000002</v>
      </c>
    </row>
    <row r="176" spans="1:14" s="5" customFormat="1" ht="45" customHeight="1" x14ac:dyDescent="0.25">
      <c r="A176" s="37"/>
      <c r="B176" s="13"/>
      <c r="C176" s="49"/>
      <c r="D176" s="39">
        <v>551103</v>
      </c>
      <c r="E176" s="56" t="s">
        <v>237</v>
      </c>
      <c r="F176" s="38"/>
      <c r="G176" s="38"/>
      <c r="H176" s="38"/>
      <c r="I176" s="38"/>
      <c r="J176" s="38"/>
      <c r="K176" s="18"/>
      <c r="L176" s="19"/>
      <c r="M176" s="57"/>
    </row>
    <row r="177" spans="1:75" s="5" customFormat="1" ht="45" customHeight="1" x14ac:dyDescent="0.25">
      <c r="A177" s="37"/>
      <c r="B177" s="13"/>
      <c r="C177" s="49"/>
      <c r="D177" s="39">
        <v>511103</v>
      </c>
      <c r="E177" s="56" t="s">
        <v>238</v>
      </c>
      <c r="F177" s="38"/>
      <c r="G177" s="38"/>
      <c r="H177" s="38"/>
      <c r="I177" s="38"/>
      <c r="J177" s="38"/>
      <c r="K177" s="18"/>
      <c r="L177" s="19"/>
      <c r="M177" s="57"/>
    </row>
    <row r="178" spans="1:75" s="5" customFormat="1" ht="45" customHeight="1" x14ac:dyDescent="0.25">
      <c r="A178" s="37"/>
      <c r="B178" s="13"/>
      <c r="C178" s="49"/>
      <c r="D178" s="39">
        <v>511203</v>
      </c>
      <c r="E178" s="56" t="s">
        <v>239</v>
      </c>
      <c r="F178" s="38"/>
      <c r="G178" s="38"/>
      <c r="H178" s="38"/>
      <c r="I178" s="38"/>
      <c r="J178" s="38"/>
      <c r="K178" s="18"/>
      <c r="L178" s="19"/>
      <c r="M178" s="57"/>
    </row>
    <row r="179" spans="1:75" s="5" customFormat="1" ht="45" customHeight="1" x14ac:dyDescent="0.25">
      <c r="A179" s="37"/>
      <c r="B179" s="13"/>
      <c r="C179" s="49"/>
      <c r="D179" s="39">
        <v>511303</v>
      </c>
      <c r="E179" s="56" t="s">
        <v>240</v>
      </c>
      <c r="F179" s="38"/>
      <c r="G179" s="38"/>
      <c r="H179" s="38"/>
      <c r="I179" s="38"/>
      <c r="J179" s="38"/>
      <c r="K179" s="18"/>
      <c r="L179" s="19"/>
      <c r="M179" s="57"/>
    </row>
    <row r="180" spans="1:75" s="5" customFormat="1" ht="45" customHeight="1" x14ac:dyDescent="0.25">
      <c r="A180" s="37"/>
      <c r="B180" s="13"/>
      <c r="C180" s="49"/>
      <c r="D180" s="39">
        <v>521600</v>
      </c>
      <c r="E180" s="56" t="s">
        <v>241</v>
      </c>
      <c r="F180" s="38"/>
      <c r="G180" s="38"/>
      <c r="H180" s="38"/>
      <c r="I180" s="38"/>
      <c r="J180" s="38"/>
      <c r="K180" s="18"/>
      <c r="L180" s="19"/>
      <c r="M180" s="57"/>
    </row>
    <row r="181" spans="1:75" s="5" customFormat="1" ht="45" customHeight="1" x14ac:dyDescent="0.25">
      <c r="A181" s="37"/>
      <c r="B181" s="13"/>
      <c r="C181" s="49"/>
      <c r="D181" s="39">
        <v>512503</v>
      </c>
      <c r="E181" s="56" t="s">
        <v>242</v>
      </c>
      <c r="F181" s="38"/>
      <c r="G181" s="38"/>
      <c r="H181" s="38"/>
      <c r="I181" s="38"/>
      <c r="J181" s="38"/>
      <c r="K181" s="18"/>
      <c r="L181" s="19"/>
      <c r="M181" s="57"/>
    </row>
    <row r="182" spans="1:75" s="5" customFormat="1" ht="45" customHeight="1" x14ac:dyDescent="0.25">
      <c r="A182" s="37"/>
      <c r="B182" s="13"/>
      <c r="C182" s="49"/>
      <c r="D182" s="39">
        <v>539500</v>
      </c>
      <c r="E182" s="56" t="s">
        <v>243</v>
      </c>
      <c r="F182" s="38"/>
      <c r="G182" s="38"/>
      <c r="H182" s="38"/>
      <c r="I182" s="38"/>
      <c r="J182" s="38"/>
      <c r="K182" s="18"/>
      <c r="L182" s="19"/>
      <c r="M182" s="57"/>
    </row>
    <row r="183" spans="1:75" s="11" customFormat="1" ht="45" customHeight="1" x14ac:dyDescent="0.3">
      <c r="A183" s="6" t="s">
        <v>244</v>
      </c>
      <c r="B183" s="7"/>
      <c r="C183" s="7"/>
      <c r="D183" s="8"/>
      <c r="E183" s="8"/>
      <c r="F183" s="8"/>
      <c r="G183" s="8"/>
      <c r="H183" s="7"/>
      <c r="I183" s="7"/>
      <c r="J183" s="7"/>
      <c r="K183" s="7"/>
      <c r="L183" s="7"/>
      <c r="M183" s="10"/>
    </row>
    <row r="184" spans="1:75" s="61" customFormat="1" ht="48" customHeight="1" x14ac:dyDescent="0.25">
      <c r="A184" s="12"/>
      <c r="B184" s="13" t="str">
        <f>"80-"&amp;D184&amp;"-00"&amp;G184</f>
        <v>80-196303-006</v>
      </c>
      <c r="C184" s="13"/>
      <c r="D184" s="14">
        <v>196303</v>
      </c>
      <c r="E184" s="15" t="s">
        <v>176</v>
      </c>
      <c r="F184" s="14" t="s">
        <v>168</v>
      </c>
      <c r="G184" s="14">
        <v>6</v>
      </c>
      <c r="H184" s="16">
        <v>23.8</v>
      </c>
      <c r="I184" s="16">
        <v>37.950000000000003</v>
      </c>
      <c r="J184" s="16" t="s">
        <v>18</v>
      </c>
      <c r="K184" s="177"/>
      <c r="L184" s="19">
        <f>$H184*K184</f>
        <v>0</v>
      </c>
      <c r="M184" s="20">
        <v>3417761963036</v>
      </c>
      <c r="N184" s="161">
        <f>H184*1.05</f>
        <v>24.990000000000002</v>
      </c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</row>
    <row r="185" spans="1:75" s="5" customFormat="1" ht="60" customHeight="1" x14ac:dyDescent="0.25">
      <c r="A185" s="2" t="s">
        <v>246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4"/>
    </row>
    <row r="186" spans="1:75" ht="45" customHeight="1" x14ac:dyDescent="0.25">
      <c r="A186" s="12"/>
      <c r="B186" s="13" t="str">
        <f>"80-"&amp;D186&amp;"-00"&amp;G186</f>
        <v>80-139503-004</v>
      </c>
      <c r="C186" s="13"/>
      <c r="D186" s="14">
        <v>139503</v>
      </c>
      <c r="E186" s="15" t="s">
        <v>177</v>
      </c>
      <c r="F186" s="14" t="s">
        <v>168</v>
      </c>
      <c r="G186" s="14">
        <v>4</v>
      </c>
      <c r="H186" s="16">
        <v>23.8</v>
      </c>
      <c r="I186" s="16">
        <v>37.950000000000003</v>
      </c>
      <c r="J186" s="16" t="s">
        <v>18</v>
      </c>
      <c r="K186" s="177"/>
      <c r="L186" s="19">
        <f>$H186*K186</f>
        <v>0</v>
      </c>
      <c r="M186" s="20">
        <v>3417761395035</v>
      </c>
      <c r="N186" s="161">
        <f>H186*1.05</f>
        <v>24.990000000000002</v>
      </c>
    </row>
    <row r="187" spans="1:75" ht="45" customHeight="1" x14ac:dyDescent="0.25">
      <c r="A187" s="37"/>
      <c r="B187" s="13"/>
      <c r="C187" s="49"/>
      <c r="D187" s="39">
        <v>558103</v>
      </c>
      <c r="E187" s="40" t="s">
        <v>249</v>
      </c>
      <c r="F187" s="38"/>
      <c r="G187" s="38"/>
      <c r="H187" s="38"/>
      <c r="I187" s="38"/>
      <c r="J187" s="38"/>
      <c r="K187" s="18"/>
      <c r="L187" s="19"/>
      <c r="M187" s="57"/>
    </row>
    <row r="188" spans="1:75" ht="45" customHeight="1" x14ac:dyDescent="0.25">
      <c r="A188" s="37"/>
      <c r="B188" s="13"/>
      <c r="C188" s="49"/>
      <c r="D188" s="39">
        <v>558203</v>
      </c>
      <c r="E188" s="40" t="s">
        <v>250</v>
      </c>
      <c r="F188" s="38"/>
      <c r="G188" s="38"/>
      <c r="H188" s="38"/>
      <c r="I188" s="38"/>
      <c r="J188" s="38"/>
      <c r="K188" s="18"/>
      <c r="L188" s="19"/>
      <c r="M188" s="57"/>
    </row>
    <row r="189" spans="1:75" ht="45" customHeight="1" x14ac:dyDescent="0.25">
      <c r="A189" s="37"/>
      <c r="B189" s="13"/>
      <c r="C189" s="49"/>
      <c r="D189" s="39">
        <v>558003</v>
      </c>
      <c r="E189" s="40" t="s">
        <v>251</v>
      </c>
      <c r="F189" s="38"/>
      <c r="G189" s="38"/>
      <c r="H189" s="38"/>
      <c r="I189" s="38"/>
      <c r="J189" s="38"/>
      <c r="K189" s="18"/>
      <c r="L189" s="19"/>
      <c r="M189" s="57"/>
    </row>
    <row r="190" spans="1:75" ht="45" customHeight="1" x14ac:dyDescent="0.25">
      <c r="A190" s="37"/>
      <c r="B190" s="13"/>
      <c r="C190" s="49"/>
      <c r="D190" s="39">
        <v>561403</v>
      </c>
      <c r="E190" s="40" t="s">
        <v>252</v>
      </c>
      <c r="F190" s="38"/>
      <c r="G190" s="38"/>
      <c r="H190" s="38"/>
      <c r="I190" s="38"/>
      <c r="J190" s="38"/>
      <c r="K190" s="18"/>
      <c r="L190" s="19"/>
      <c r="M190" s="57"/>
    </row>
    <row r="191" spans="1:75" ht="45" customHeight="1" x14ac:dyDescent="0.25">
      <c r="A191" s="12"/>
      <c r="B191" s="13" t="str">
        <f>"80-"&amp;D191&amp;"-00"&amp;G191</f>
        <v>80-139553-004</v>
      </c>
      <c r="C191" s="13"/>
      <c r="D191" s="14">
        <v>139553</v>
      </c>
      <c r="E191" s="15" t="s">
        <v>178</v>
      </c>
      <c r="F191" s="14" t="s">
        <v>168</v>
      </c>
      <c r="G191" s="14">
        <v>4</v>
      </c>
      <c r="H191" s="16">
        <v>23.8</v>
      </c>
      <c r="I191" s="16">
        <v>37.950000000000003</v>
      </c>
      <c r="J191" s="16" t="s">
        <v>18</v>
      </c>
      <c r="K191" s="177"/>
      <c r="L191" s="19">
        <f>$H191*K191</f>
        <v>0</v>
      </c>
      <c r="M191" s="20">
        <v>3417761395530</v>
      </c>
      <c r="N191" s="161">
        <f t="shared" ref="N191:N193" si="34">H191*1.05</f>
        <v>24.990000000000002</v>
      </c>
    </row>
    <row r="192" spans="1:75" s="43" customFormat="1" ht="45" customHeight="1" x14ac:dyDescent="0.25">
      <c r="A192" s="12"/>
      <c r="B192" s="13" t="str">
        <f>"80-"&amp;D192&amp;"-00"&amp;G192</f>
        <v>80-540953-002</v>
      </c>
      <c r="C192" s="13">
        <v>56</v>
      </c>
      <c r="D192" s="14">
        <v>540953</v>
      </c>
      <c r="E192" s="15" t="s">
        <v>180</v>
      </c>
      <c r="F192" s="14" t="s">
        <v>168</v>
      </c>
      <c r="G192" s="14">
        <v>2</v>
      </c>
      <c r="H192" s="16">
        <v>67.099999999999994</v>
      </c>
      <c r="I192" s="16">
        <v>109.95</v>
      </c>
      <c r="J192" s="16" t="s">
        <v>18</v>
      </c>
      <c r="K192" s="177"/>
      <c r="L192" s="19">
        <f>$H192*K192</f>
        <v>0</v>
      </c>
      <c r="M192" s="20">
        <v>3417765409530</v>
      </c>
      <c r="N192" s="161">
        <f t="shared" si="34"/>
        <v>70.454999999999998</v>
      </c>
    </row>
    <row r="193" spans="1:14" s="43" customFormat="1" ht="45" customHeight="1" x14ac:dyDescent="0.35">
      <c r="A193" s="22" t="s">
        <v>22</v>
      </c>
      <c r="B193" s="24"/>
      <c r="C193" s="24">
        <v>57</v>
      </c>
      <c r="D193" s="25">
        <v>564200</v>
      </c>
      <c r="E193" s="26" t="s">
        <v>182</v>
      </c>
      <c r="F193" s="25" t="s">
        <v>183</v>
      </c>
      <c r="G193" s="25">
        <v>4</v>
      </c>
      <c r="H193" s="27">
        <v>31.8</v>
      </c>
      <c r="I193" s="27">
        <v>49.95</v>
      </c>
      <c r="J193" s="27" t="s">
        <v>60</v>
      </c>
      <c r="K193" s="178"/>
      <c r="L193" s="19">
        <f>$H193*K193</f>
        <v>0</v>
      </c>
      <c r="M193" s="28">
        <v>34177655642005</v>
      </c>
      <c r="N193" s="161">
        <f t="shared" si="34"/>
        <v>33.39</v>
      </c>
    </row>
    <row r="194" spans="1:14" s="5" customFormat="1" ht="60" customHeight="1" x14ac:dyDescent="0.25">
      <c r="A194" s="2" t="s">
        <v>256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4"/>
    </row>
    <row r="195" spans="1:14" s="11" customFormat="1" ht="45" customHeight="1" x14ac:dyDescent="0.3">
      <c r="A195" s="6" t="s">
        <v>257</v>
      </c>
      <c r="B195" s="7"/>
      <c r="C195" s="7"/>
      <c r="D195" s="8"/>
      <c r="E195" s="8"/>
      <c r="F195" s="8"/>
      <c r="G195" s="8"/>
      <c r="H195" s="7"/>
      <c r="I195" s="7"/>
      <c r="J195" s="7"/>
      <c r="K195" s="7"/>
      <c r="L195" s="7"/>
      <c r="M195" s="10"/>
    </row>
    <row r="196" spans="1:14" s="21" customFormat="1" ht="45" customHeight="1" x14ac:dyDescent="0.25">
      <c r="A196" s="12"/>
      <c r="B196" s="24" t="str">
        <f>"80-"&amp;D196&amp;"-00"&amp;G196</f>
        <v>80-553703-004</v>
      </c>
      <c r="C196" s="31">
        <v>58</v>
      </c>
      <c r="D196" s="14">
        <v>553703</v>
      </c>
      <c r="E196" s="15" t="s">
        <v>184</v>
      </c>
      <c r="F196" s="14" t="s">
        <v>185</v>
      </c>
      <c r="G196" s="14">
        <v>4</v>
      </c>
      <c r="H196" s="16">
        <v>44.5</v>
      </c>
      <c r="I196" s="16">
        <v>69.95</v>
      </c>
      <c r="J196" s="16" t="s">
        <v>18</v>
      </c>
      <c r="K196" s="185"/>
      <c r="L196" s="19">
        <f>$H196*K196</f>
        <v>0</v>
      </c>
      <c r="M196" s="20">
        <v>3417765537035</v>
      </c>
      <c r="N196" s="161">
        <f>H196*1.05</f>
        <v>46.725000000000001</v>
      </c>
    </row>
    <row r="197" spans="1:14" s="11" customFormat="1" ht="45" customHeight="1" x14ac:dyDescent="0.3">
      <c r="A197" s="6" t="s">
        <v>259</v>
      </c>
      <c r="B197" s="7"/>
      <c r="C197" s="7"/>
      <c r="D197" s="8"/>
      <c r="E197" s="8"/>
      <c r="F197" s="8"/>
      <c r="G197" s="8"/>
      <c r="H197" s="7"/>
      <c r="I197" s="7"/>
      <c r="J197" s="7"/>
      <c r="K197" s="7"/>
      <c r="L197" s="7"/>
      <c r="M197" s="10"/>
    </row>
    <row r="198" spans="1:14" s="5" customFormat="1" ht="60" customHeight="1" x14ac:dyDescent="0.25">
      <c r="A198" s="2" t="s">
        <v>260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4"/>
    </row>
    <row r="199" spans="1:14" s="5" customFormat="1" ht="47.25" customHeight="1" x14ac:dyDescent="0.25">
      <c r="A199" s="30"/>
      <c r="B199" s="31" t="str">
        <f>"80-"&amp;D199&amp;"-00"&amp;G199</f>
        <v>80-535403-004</v>
      </c>
      <c r="C199" s="31">
        <v>59</v>
      </c>
      <c r="D199" s="32">
        <v>535403</v>
      </c>
      <c r="E199" s="33" t="s">
        <v>186</v>
      </c>
      <c r="F199" s="32" t="s">
        <v>187</v>
      </c>
      <c r="G199" s="32">
        <v>4</v>
      </c>
      <c r="H199" s="34">
        <v>28.5</v>
      </c>
      <c r="I199" s="34">
        <v>44.95</v>
      </c>
      <c r="J199" s="34" t="s">
        <v>18</v>
      </c>
      <c r="K199" s="179"/>
      <c r="L199" s="19">
        <f>$H199*K199</f>
        <v>0</v>
      </c>
      <c r="M199" s="35">
        <v>3417765354038</v>
      </c>
      <c r="N199" s="161">
        <f t="shared" ref="N199:N200" si="35">H199*1.05</f>
        <v>29.925000000000001</v>
      </c>
    </row>
    <row r="200" spans="1:14" s="21" customFormat="1" ht="47.25" customHeight="1" x14ac:dyDescent="0.25">
      <c r="A200" s="137"/>
      <c r="B200" s="138" t="str">
        <f>"80-"&amp;D200&amp;"-0"&amp;G200</f>
        <v>80-400973-012</v>
      </c>
      <c r="C200" s="139">
        <v>60</v>
      </c>
      <c r="D200" s="140">
        <v>400973</v>
      </c>
      <c r="E200" s="141" t="s">
        <v>190</v>
      </c>
      <c r="F200" s="140" t="s">
        <v>83</v>
      </c>
      <c r="G200" s="140">
        <v>12</v>
      </c>
      <c r="H200" s="142">
        <v>7.6</v>
      </c>
      <c r="I200" s="142">
        <v>11.95</v>
      </c>
      <c r="J200" s="142" t="s">
        <v>18</v>
      </c>
      <c r="K200" s="186">
        <v>36</v>
      </c>
      <c r="L200" s="143">
        <f>$H200*K200</f>
        <v>273.59999999999997</v>
      </c>
      <c r="M200" s="144">
        <v>3417764009731</v>
      </c>
      <c r="N200" s="161">
        <f t="shared" si="35"/>
        <v>7.9799999999999995</v>
      </c>
    </row>
    <row r="201" spans="1:14" s="5" customFormat="1" ht="60" customHeight="1" x14ac:dyDescent="0.25">
      <c r="A201" s="2" t="s">
        <v>263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4"/>
    </row>
    <row r="202" spans="1:14" s="126" customFormat="1" ht="45" customHeight="1" x14ac:dyDescent="0.25">
      <c r="A202" s="12"/>
      <c r="B202" s="13" t="str">
        <f>"80-"&amp;D202&amp;"-00"&amp;G202</f>
        <v>80-521103-004</v>
      </c>
      <c r="C202" s="13">
        <v>61</v>
      </c>
      <c r="D202" s="14">
        <v>521103</v>
      </c>
      <c r="E202" s="15" t="s">
        <v>221</v>
      </c>
      <c r="F202" s="14" t="s">
        <v>83</v>
      </c>
      <c r="G202" s="14">
        <v>4</v>
      </c>
      <c r="H202" s="16">
        <v>21.6</v>
      </c>
      <c r="I202" s="16">
        <v>34.950000000000003</v>
      </c>
      <c r="J202" s="16" t="s">
        <v>18</v>
      </c>
      <c r="K202" s="177"/>
      <c r="L202" s="19">
        <f t="shared" ref="L202:L209" si="36">$H202*K202</f>
        <v>0</v>
      </c>
      <c r="M202" s="35">
        <v>3417765211034</v>
      </c>
      <c r="N202" s="161">
        <f t="shared" ref="N202:N209" si="37">H202*1.05</f>
        <v>22.680000000000003</v>
      </c>
    </row>
    <row r="203" spans="1:14" s="43" customFormat="1" ht="43.5" customHeight="1" x14ac:dyDescent="0.25">
      <c r="A203" s="12"/>
      <c r="B203" s="13" t="str">
        <f>"80-"&amp;D203&amp;"-00"&amp;G203</f>
        <v>80-546403-006</v>
      </c>
      <c r="C203" s="13">
        <v>62</v>
      </c>
      <c r="D203" s="14">
        <v>546403</v>
      </c>
      <c r="E203" s="15" t="s">
        <v>222</v>
      </c>
      <c r="F203" s="14" t="s">
        <v>223</v>
      </c>
      <c r="G203" s="14">
        <v>6</v>
      </c>
      <c r="H203" s="16">
        <v>27.6</v>
      </c>
      <c r="I203" s="16">
        <v>44.95</v>
      </c>
      <c r="J203" s="53" t="s">
        <v>224</v>
      </c>
      <c r="K203" s="177"/>
      <c r="L203" s="19">
        <f t="shared" si="36"/>
        <v>0</v>
      </c>
      <c r="M203" s="20">
        <v>3417765464034</v>
      </c>
      <c r="N203" s="161">
        <f t="shared" si="37"/>
        <v>28.980000000000004</v>
      </c>
    </row>
    <row r="204" spans="1:14" s="43" customFormat="1" ht="45" customHeight="1" x14ac:dyDescent="0.25">
      <c r="A204" s="145"/>
      <c r="B204" s="146" t="str">
        <f>"80-"&amp;D204&amp;"-00"&amp;G204</f>
        <v>80-148103-006</v>
      </c>
      <c r="C204" s="146"/>
      <c r="D204" s="147">
        <v>148103</v>
      </c>
      <c r="E204" s="148" t="s">
        <v>226</v>
      </c>
      <c r="F204" s="147" t="s">
        <v>83</v>
      </c>
      <c r="G204" s="147">
        <v>6</v>
      </c>
      <c r="H204" s="149">
        <v>13.7</v>
      </c>
      <c r="I204" s="149">
        <v>21.95</v>
      </c>
      <c r="J204" s="149" t="s">
        <v>18</v>
      </c>
      <c r="K204" s="187">
        <v>18</v>
      </c>
      <c r="L204" s="143">
        <f t="shared" si="36"/>
        <v>246.6</v>
      </c>
      <c r="M204" s="150">
        <v>3417761481035</v>
      </c>
      <c r="N204" s="161">
        <f t="shared" si="37"/>
        <v>14.385</v>
      </c>
    </row>
    <row r="205" spans="1:14" s="21" customFormat="1" ht="45" customHeight="1" x14ac:dyDescent="0.25">
      <c r="A205" s="22" t="s">
        <v>22</v>
      </c>
      <c r="B205" s="24"/>
      <c r="C205" s="24">
        <v>64</v>
      </c>
      <c r="D205" s="25">
        <v>556503</v>
      </c>
      <c r="E205" s="26" t="s">
        <v>229</v>
      </c>
      <c r="F205" s="25" t="s">
        <v>83</v>
      </c>
      <c r="G205" s="25">
        <v>4</v>
      </c>
      <c r="H205" s="27">
        <v>25.42</v>
      </c>
      <c r="I205" s="27">
        <v>39.950000000000003</v>
      </c>
      <c r="J205" s="27" t="s">
        <v>25</v>
      </c>
      <c r="K205" s="182"/>
      <c r="L205" s="19">
        <f t="shared" si="36"/>
        <v>0</v>
      </c>
      <c r="M205" s="28">
        <v>3417765565038</v>
      </c>
      <c r="N205" s="161">
        <f t="shared" si="37"/>
        <v>26.691000000000003</v>
      </c>
    </row>
    <row r="206" spans="1:14" s="21" customFormat="1" ht="45" customHeight="1" x14ac:dyDescent="0.35">
      <c r="A206" s="22" t="s">
        <v>22</v>
      </c>
      <c r="B206" s="24"/>
      <c r="C206" s="24">
        <v>65</v>
      </c>
      <c r="D206" s="25">
        <v>543003</v>
      </c>
      <c r="E206" s="26" t="s">
        <v>230</v>
      </c>
      <c r="F206" s="25" t="s">
        <v>83</v>
      </c>
      <c r="G206" s="25">
        <v>4</v>
      </c>
      <c r="H206" s="27">
        <v>38.200000000000003</v>
      </c>
      <c r="I206" s="27">
        <v>59.95</v>
      </c>
      <c r="J206" s="45" t="s">
        <v>55</v>
      </c>
      <c r="K206" s="178"/>
      <c r="L206" s="19">
        <f t="shared" si="36"/>
        <v>0</v>
      </c>
      <c r="M206" s="28">
        <v>3417765430046</v>
      </c>
      <c r="N206" s="161">
        <f t="shared" si="37"/>
        <v>40.110000000000007</v>
      </c>
    </row>
    <row r="207" spans="1:14" s="21" customFormat="1" ht="45" customHeight="1" x14ac:dyDescent="0.35">
      <c r="A207" s="22" t="s">
        <v>22</v>
      </c>
      <c r="B207" s="24"/>
      <c r="C207" s="24">
        <v>66</v>
      </c>
      <c r="D207" s="25">
        <v>543503</v>
      </c>
      <c r="E207" s="26" t="s">
        <v>231</v>
      </c>
      <c r="F207" s="25" t="s">
        <v>83</v>
      </c>
      <c r="G207" s="25">
        <v>2</v>
      </c>
      <c r="H207" s="27">
        <v>56.8</v>
      </c>
      <c r="I207" s="27">
        <v>89.95</v>
      </c>
      <c r="J207" s="45" t="s">
        <v>55</v>
      </c>
      <c r="K207" s="178"/>
      <c r="L207" s="19">
        <f t="shared" si="36"/>
        <v>0</v>
      </c>
      <c r="M207" s="28">
        <v>3417765435034</v>
      </c>
      <c r="N207" s="161">
        <f t="shared" si="37"/>
        <v>59.64</v>
      </c>
    </row>
    <row r="208" spans="1:14" ht="45" customHeight="1" x14ac:dyDescent="0.25">
      <c r="A208" s="58"/>
      <c r="B208" s="24" t="str">
        <f>"80-"&amp;D208&amp;"-00"&amp;G208</f>
        <v>80-543900-002</v>
      </c>
      <c r="C208" s="24"/>
      <c r="D208" s="14">
        <v>543900</v>
      </c>
      <c r="E208" s="59" t="s">
        <v>245</v>
      </c>
      <c r="F208" s="14" t="s">
        <v>83</v>
      </c>
      <c r="G208" s="60">
        <v>2</v>
      </c>
      <c r="H208" s="16">
        <v>38.200000000000003</v>
      </c>
      <c r="I208" s="16">
        <v>59.95</v>
      </c>
      <c r="J208" s="16" t="s">
        <v>18</v>
      </c>
      <c r="K208" s="177"/>
      <c r="L208" s="19">
        <f t="shared" si="36"/>
        <v>0</v>
      </c>
      <c r="M208" s="20">
        <v>3417765439001</v>
      </c>
      <c r="N208" s="161">
        <f t="shared" si="37"/>
        <v>40.110000000000007</v>
      </c>
    </row>
    <row r="209" spans="1:14" ht="45" customHeight="1" x14ac:dyDescent="0.35">
      <c r="A209" s="22" t="s">
        <v>22</v>
      </c>
      <c r="B209" s="24"/>
      <c r="C209" s="24">
        <v>68</v>
      </c>
      <c r="D209" s="25">
        <v>422063</v>
      </c>
      <c r="E209" s="26" t="s">
        <v>247</v>
      </c>
      <c r="F209" s="25" t="s">
        <v>248</v>
      </c>
      <c r="G209" s="25">
        <v>4</v>
      </c>
      <c r="H209" s="27">
        <v>11</v>
      </c>
      <c r="I209" s="27">
        <v>16.95</v>
      </c>
      <c r="J209" s="27" t="s">
        <v>25</v>
      </c>
      <c r="K209" s="178"/>
      <c r="L209" s="19">
        <f t="shared" si="36"/>
        <v>0</v>
      </c>
      <c r="M209" s="28">
        <v>3417764220631</v>
      </c>
      <c r="N209" s="161">
        <f t="shared" si="37"/>
        <v>11.55</v>
      </c>
    </row>
    <row r="210" spans="1:14" s="5" customFormat="1" ht="60" customHeight="1" x14ac:dyDescent="0.25">
      <c r="A210" s="2" t="s">
        <v>273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4"/>
    </row>
    <row r="211" spans="1:14" ht="45" customHeight="1" x14ac:dyDescent="0.35">
      <c r="A211" s="22" t="s">
        <v>22</v>
      </c>
      <c r="B211" s="24"/>
      <c r="C211" s="24">
        <v>69</v>
      </c>
      <c r="D211" s="25">
        <v>561503</v>
      </c>
      <c r="E211" s="26" t="s">
        <v>253</v>
      </c>
      <c r="F211" s="25" t="s">
        <v>248</v>
      </c>
      <c r="G211" s="25">
        <v>4</v>
      </c>
      <c r="H211" s="27">
        <v>25.5</v>
      </c>
      <c r="I211" s="27">
        <v>39.950000000000003</v>
      </c>
      <c r="J211" s="27" t="s">
        <v>25</v>
      </c>
      <c r="K211" s="178"/>
      <c r="L211" s="19">
        <f>$H211*K211</f>
        <v>0</v>
      </c>
      <c r="M211" s="28">
        <v>3417765615030</v>
      </c>
      <c r="N211" s="161">
        <f>H211*1.05</f>
        <v>26.775000000000002</v>
      </c>
    </row>
    <row r="212" spans="1:14" s="5" customFormat="1" ht="60" customHeight="1" x14ac:dyDescent="0.25">
      <c r="A212" s="2" t="s">
        <v>275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4"/>
    </row>
    <row r="213" spans="1:14" s="21" customFormat="1" ht="45" customHeight="1" x14ac:dyDescent="0.25">
      <c r="A213" s="22" t="s">
        <v>22</v>
      </c>
      <c r="B213" s="24"/>
      <c r="C213" s="24">
        <v>70</v>
      </c>
      <c r="D213" s="25">
        <v>566103</v>
      </c>
      <c r="E213" s="26" t="s">
        <v>254</v>
      </c>
      <c r="F213" s="25" t="s">
        <v>248</v>
      </c>
      <c r="G213" s="25">
        <v>4</v>
      </c>
      <c r="H213" s="27">
        <v>31.8</v>
      </c>
      <c r="I213" s="27">
        <v>49.95</v>
      </c>
      <c r="J213" s="27" t="s">
        <v>60</v>
      </c>
      <c r="K213" s="182"/>
      <c r="L213" s="19">
        <f>$H213*K213</f>
        <v>0</v>
      </c>
      <c r="M213" s="28">
        <v>3417765661037</v>
      </c>
      <c r="N213" s="161">
        <f t="shared" ref="N213:N215" si="38">H213*1.05</f>
        <v>33.39</v>
      </c>
    </row>
    <row r="214" spans="1:14" ht="45" customHeight="1" x14ac:dyDescent="0.25">
      <c r="A214" s="22" t="s">
        <v>22</v>
      </c>
      <c r="B214" s="24"/>
      <c r="C214" s="24">
        <v>71</v>
      </c>
      <c r="D214" s="25">
        <v>557903</v>
      </c>
      <c r="E214" s="26" t="s">
        <v>255</v>
      </c>
      <c r="F214" s="25" t="s">
        <v>248</v>
      </c>
      <c r="G214" s="25">
        <v>3</v>
      </c>
      <c r="H214" s="27">
        <v>38.200000000000003</v>
      </c>
      <c r="I214" s="27">
        <v>59.95</v>
      </c>
      <c r="J214" s="27" t="s">
        <v>25</v>
      </c>
      <c r="K214" s="182"/>
      <c r="L214" s="19">
        <f>$H214*K214</f>
        <v>0</v>
      </c>
      <c r="M214" s="28">
        <v>3417765579035</v>
      </c>
      <c r="N214" s="161">
        <f t="shared" si="38"/>
        <v>40.110000000000007</v>
      </c>
    </row>
    <row r="215" spans="1:14" s="21" customFormat="1" ht="45" customHeight="1" x14ac:dyDescent="0.25">
      <c r="A215" s="30"/>
      <c r="B215" s="31" t="str">
        <f>"80-"&amp;D215&amp;"-00"&amp;G215</f>
        <v>80-413403-009</v>
      </c>
      <c r="C215" s="31">
        <v>72</v>
      </c>
      <c r="D215" s="32">
        <v>413403</v>
      </c>
      <c r="E215" s="55" t="s">
        <v>258</v>
      </c>
      <c r="F215" s="32" t="s">
        <v>83</v>
      </c>
      <c r="G215" s="32">
        <v>9</v>
      </c>
      <c r="H215" s="34">
        <v>9</v>
      </c>
      <c r="I215" s="34">
        <v>14.95</v>
      </c>
      <c r="J215" s="34" t="s">
        <v>18</v>
      </c>
      <c r="K215" s="177"/>
      <c r="L215" s="19">
        <f>$H215*K215</f>
        <v>0</v>
      </c>
      <c r="M215" s="20">
        <v>3417764134037</v>
      </c>
      <c r="N215" s="161">
        <f t="shared" si="38"/>
        <v>9.4500000000000011</v>
      </c>
    </row>
    <row r="216" spans="1:14" s="5" customFormat="1" ht="60" customHeight="1" x14ac:dyDescent="0.25">
      <c r="A216" s="2" t="s">
        <v>281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4"/>
    </row>
    <row r="217" spans="1:14" s="43" customFormat="1" ht="45" customHeight="1" x14ac:dyDescent="0.25">
      <c r="A217" s="30"/>
      <c r="B217" s="31" t="str">
        <f>"80-"&amp;D217&amp;"-00"&amp;G217</f>
        <v>80-530403-004</v>
      </c>
      <c r="C217" s="31">
        <v>73</v>
      </c>
      <c r="D217" s="32">
        <v>530403</v>
      </c>
      <c r="E217" s="33" t="s">
        <v>261</v>
      </c>
      <c r="F217" s="32" t="s">
        <v>83</v>
      </c>
      <c r="G217" s="32">
        <v>4</v>
      </c>
      <c r="H217" s="34">
        <v>38.200000000000003</v>
      </c>
      <c r="I217" s="34">
        <v>59.95</v>
      </c>
      <c r="J217" s="44" t="s">
        <v>18</v>
      </c>
      <c r="K217" s="179"/>
      <c r="L217" s="19">
        <f>$H217*K217</f>
        <v>0</v>
      </c>
      <c r="M217" s="35">
        <v>3417765304033</v>
      </c>
      <c r="N217" s="161">
        <f t="shared" ref="N217:N218" si="39">H217*1.05</f>
        <v>40.110000000000007</v>
      </c>
    </row>
    <row r="218" spans="1:14" s="21" customFormat="1" ht="45" customHeight="1" x14ac:dyDescent="0.25">
      <c r="A218" s="12"/>
      <c r="B218" s="13" t="str">
        <f>"80-"&amp;D218&amp;"-00"&amp;G218</f>
        <v>80-542103-002</v>
      </c>
      <c r="C218" s="13">
        <v>74</v>
      </c>
      <c r="D218" s="14">
        <v>542103</v>
      </c>
      <c r="E218" s="15" t="s">
        <v>262</v>
      </c>
      <c r="F218" s="14" t="s">
        <v>83</v>
      </c>
      <c r="G218" s="14">
        <v>2</v>
      </c>
      <c r="H218" s="16">
        <v>56.8</v>
      </c>
      <c r="I218" s="16">
        <v>89.95</v>
      </c>
      <c r="J218" s="16" t="s">
        <v>18</v>
      </c>
      <c r="K218" s="177"/>
      <c r="L218" s="19">
        <f>$H218*K218</f>
        <v>0</v>
      </c>
      <c r="M218" s="20">
        <v>3417765421037</v>
      </c>
      <c r="N218" s="161">
        <f t="shared" si="39"/>
        <v>59.64</v>
      </c>
    </row>
    <row r="219" spans="1:14" s="21" customFormat="1" ht="45" customHeight="1" x14ac:dyDescent="0.25">
      <c r="A219" s="37"/>
      <c r="B219" s="38"/>
      <c r="C219" s="49"/>
      <c r="D219" s="49">
        <v>183103</v>
      </c>
      <c r="E219" s="40" t="s">
        <v>284</v>
      </c>
      <c r="F219" s="38"/>
      <c r="G219" s="38"/>
      <c r="H219" s="38"/>
      <c r="I219" s="38"/>
      <c r="J219" s="38"/>
      <c r="K219" s="38"/>
      <c r="L219" s="38"/>
      <c r="M219" s="57"/>
    </row>
    <row r="220" spans="1:14" s="21" customFormat="1" ht="45" customHeight="1" x14ac:dyDescent="0.25">
      <c r="A220" s="37"/>
      <c r="B220" s="38"/>
      <c r="C220" s="49"/>
      <c r="D220" s="49">
        <v>192103</v>
      </c>
      <c r="E220" s="40" t="s">
        <v>285</v>
      </c>
      <c r="F220" s="38"/>
      <c r="G220" s="38"/>
      <c r="H220" s="38"/>
      <c r="I220" s="38"/>
      <c r="J220" s="38"/>
      <c r="K220" s="38"/>
      <c r="L220" s="38"/>
      <c r="M220" s="57"/>
    </row>
    <row r="221" spans="1:14" s="21" customFormat="1" ht="45" customHeight="1" x14ac:dyDescent="0.25">
      <c r="A221" s="37"/>
      <c r="B221" s="38"/>
      <c r="C221" s="49"/>
      <c r="D221" s="49">
        <v>192203</v>
      </c>
      <c r="E221" s="40" t="s">
        <v>286</v>
      </c>
      <c r="F221" s="38"/>
      <c r="G221" s="38"/>
      <c r="H221" s="38"/>
      <c r="I221" s="38"/>
      <c r="J221" s="38"/>
      <c r="K221" s="38"/>
      <c r="L221" s="38"/>
      <c r="M221" s="57"/>
    </row>
    <row r="222" spans="1:14" s="21" customFormat="1" ht="45" customHeight="1" x14ac:dyDescent="0.25">
      <c r="A222" s="37"/>
      <c r="B222" s="38"/>
      <c r="C222" s="49"/>
      <c r="D222" s="49">
        <v>520803</v>
      </c>
      <c r="E222" s="40" t="s">
        <v>287</v>
      </c>
      <c r="F222" s="38"/>
      <c r="G222" s="38"/>
      <c r="H222" s="38"/>
      <c r="I222" s="38"/>
      <c r="J222" s="38"/>
      <c r="K222" s="38"/>
      <c r="L222" s="38"/>
      <c r="M222" s="57"/>
    </row>
    <row r="223" spans="1:14" s="21" customFormat="1" ht="46.5" customHeight="1" x14ac:dyDescent="0.25">
      <c r="A223" s="22" t="s">
        <v>22</v>
      </c>
      <c r="B223" s="24"/>
      <c r="C223" s="24">
        <v>76</v>
      </c>
      <c r="D223" s="25">
        <v>529603</v>
      </c>
      <c r="E223" s="26" t="s">
        <v>265</v>
      </c>
      <c r="F223" s="25" t="s">
        <v>187</v>
      </c>
      <c r="G223" s="25">
        <v>6</v>
      </c>
      <c r="H223" s="27">
        <v>19.100000000000001</v>
      </c>
      <c r="I223" s="27">
        <v>29.95</v>
      </c>
      <c r="J223" s="27" t="s">
        <v>12</v>
      </c>
      <c r="K223" s="182"/>
      <c r="L223" s="19">
        <f>$H223*K223</f>
        <v>0</v>
      </c>
      <c r="M223" s="28">
        <v>3417765296031</v>
      </c>
      <c r="N223" s="161">
        <f t="shared" ref="N223:N224" si="40">H223*1.05</f>
        <v>20.055000000000003</v>
      </c>
    </row>
    <row r="224" spans="1:14" s="36" customFormat="1" ht="45" customHeight="1" x14ac:dyDescent="0.25">
      <c r="A224" s="22" t="s">
        <v>22</v>
      </c>
      <c r="B224" s="24"/>
      <c r="C224" s="24">
        <v>77</v>
      </c>
      <c r="D224" s="25">
        <v>542603</v>
      </c>
      <c r="E224" s="26" t="s">
        <v>266</v>
      </c>
      <c r="F224" s="25" t="s">
        <v>187</v>
      </c>
      <c r="G224" s="25">
        <v>4</v>
      </c>
      <c r="H224" s="27">
        <v>24.8</v>
      </c>
      <c r="I224" s="27">
        <v>39.950000000000003</v>
      </c>
      <c r="J224" s="27" t="s">
        <v>12</v>
      </c>
      <c r="K224" s="182"/>
      <c r="L224" s="19">
        <f>$H224*K224</f>
        <v>0</v>
      </c>
      <c r="M224" s="28">
        <v>3417765426032</v>
      </c>
      <c r="N224" s="161">
        <f t="shared" si="40"/>
        <v>26.040000000000003</v>
      </c>
    </row>
    <row r="225" spans="1:14" s="21" customFormat="1" ht="45" customHeight="1" x14ac:dyDescent="0.25">
      <c r="A225" s="37"/>
      <c r="B225" s="13"/>
      <c r="C225" s="38"/>
      <c r="D225" s="49">
        <v>538003</v>
      </c>
      <c r="E225" s="40" t="s">
        <v>291</v>
      </c>
      <c r="F225" s="38"/>
      <c r="G225" s="38"/>
      <c r="H225" s="38"/>
      <c r="I225" s="38"/>
      <c r="J225" s="38"/>
      <c r="K225" s="38"/>
      <c r="L225" s="38"/>
      <c r="M225" s="62" t="s">
        <v>292</v>
      </c>
    </row>
    <row r="226" spans="1:14" s="21" customFormat="1" ht="45" customHeight="1" x14ac:dyDescent="0.25">
      <c r="A226" s="37"/>
      <c r="B226" s="13"/>
      <c r="C226" s="38"/>
      <c r="D226" s="49">
        <v>538103</v>
      </c>
      <c r="E226" s="40" t="s">
        <v>293</v>
      </c>
      <c r="F226" s="38"/>
      <c r="G226" s="38"/>
      <c r="H226" s="38"/>
      <c r="I226" s="38"/>
      <c r="J226" s="38"/>
      <c r="K226" s="38"/>
      <c r="L226" s="38"/>
      <c r="M226" s="62" t="s">
        <v>294</v>
      </c>
    </row>
    <row r="227" spans="1:14" ht="45" customHeight="1" x14ac:dyDescent="0.25">
      <c r="A227" s="30"/>
      <c r="B227" s="31" t="str">
        <f>"80-"&amp;D227&amp;"-00"&amp;G227</f>
        <v>80-519303-004</v>
      </c>
      <c r="C227" s="31">
        <v>78</v>
      </c>
      <c r="D227" s="32">
        <v>519303</v>
      </c>
      <c r="E227" s="33" t="s">
        <v>267</v>
      </c>
      <c r="F227" s="32" t="s">
        <v>187</v>
      </c>
      <c r="G227" s="32">
        <v>4</v>
      </c>
      <c r="H227" s="34">
        <v>31.5</v>
      </c>
      <c r="I227" s="34">
        <v>49.95</v>
      </c>
      <c r="J227" s="34" t="s">
        <v>18</v>
      </c>
      <c r="K227" s="179"/>
      <c r="L227" s="19">
        <f>$H227*K227</f>
        <v>0</v>
      </c>
      <c r="M227" s="35">
        <v>3417765193033</v>
      </c>
      <c r="N227" s="161">
        <f t="shared" ref="N227:N228" si="41">H227*1.05</f>
        <v>33.075000000000003</v>
      </c>
    </row>
    <row r="228" spans="1:14" s="43" customFormat="1" ht="45" customHeight="1" x14ac:dyDescent="0.25">
      <c r="A228" s="30"/>
      <c r="B228" s="31" t="str">
        <f>"80-"&amp;D228&amp;"-00"&amp;G228</f>
        <v>80-542203-004</v>
      </c>
      <c r="C228" s="31">
        <v>79</v>
      </c>
      <c r="D228" s="32">
        <v>542203</v>
      </c>
      <c r="E228" s="33" t="s">
        <v>268</v>
      </c>
      <c r="F228" s="32" t="s">
        <v>187</v>
      </c>
      <c r="G228" s="32">
        <v>4</v>
      </c>
      <c r="H228" s="34">
        <v>34.6</v>
      </c>
      <c r="I228" s="34">
        <v>54.95</v>
      </c>
      <c r="J228" s="34" t="s">
        <v>18</v>
      </c>
      <c r="K228" s="179"/>
      <c r="L228" s="19">
        <f>$H228*K228</f>
        <v>0</v>
      </c>
      <c r="M228" s="35">
        <v>3417765422034</v>
      </c>
      <c r="N228" s="161">
        <f t="shared" si="41"/>
        <v>36.330000000000005</v>
      </c>
    </row>
    <row r="229" spans="1:14" s="43" customFormat="1" ht="45" customHeight="1" x14ac:dyDescent="0.25">
      <c r="A229" s="37"/>
      <c r="B229" s="13"/>
      <c r="C229" s="38"/>
      <c r="D229" s="49">
        <v>195003</v>
      </c>
      <c r="E229" s="40" t="s">
        <v>298</v>
      </c>
      <c r="F229" s="38"/>
      <c r="G229" s="38"/>
      <c r="H229" s="38"/>
      <c r="I229" s="38"/>
      <c r="J229" s="38"/>
      <c r="K229" s="38"/>
      <c r="L229" s="38"/>
      <c r="M229" s="62"/>
    </row>
    <row r="230" spans="1:14" s="43" customFormat="1" ht="45" customHeight="1" x14ac:dyDescent="0.25">
      <c r="A230" s="37"/>
      <c r="B230" s="13"/>
      <c r="C230" s="38"/>
      <c r="D230" s="49">
        <v>195103</v>
      </c>
      <c r="E230" s="40" t="s">
        <v>299</v>
      </c>
      <c r="F230" s="38"/>
      <c r="G230" s="38"/>
      <c r="H230" s="38"/>
      <c r="I230" s="38"/>
      <c r="J230" s="38"/>
      <c r="K230" s="38"/>
      <c r="L230" s="38"/>
      <c r="M230" s="62"/>
    </row>
    <row r="231" spans="1:14" s="43" customFormat="1" ht="45" customHeight="1" x14ac:dyDescent="0.25">
      <c r="A231" s="37"/>
      <c r="B231" s="13"/>
      <c r="C231" s="38"/>
      <c r="D231" s="49">
        <v>197203</v>
      </c>
      <c r="E231" s="40" t="s">
        <v>300</v>
      </c>
      <c r="F231" s="38"/>
      <c r="G231" s="38"/>
      <c r="H231" s="38"/>
      <c r="I231" s="38"/>
      <c r="J231" s="38"/>
      <c r="K231" s="38"/>
      <c r="L231" s="38"/>
      <c r="M231" s="62"/>
    </row>
    <row r="232" spans="1:14" s="43" customFormat="1" ht="45" customHeight="1" x14ac:dyDescent="0.25">
      <c r="A232" s="30"/>
      <c r="B232" s="31" t="str">
        <f>"80-"&amp;D232&amp;"-00"&amp;G232</f>
        <v>80-519403-004</v>
      </c>
      <c r="C232" s="31">
        <v>80</v>
      </c>
      <c r="D232" s="32">
        <v>519403</v>
      </c>
      <c r="E232" s="33" t="s">
        <v>269</v>
      </c>
      <c r="F232" s="32" t="s">
        <v>187</v>
      </c>
      <c r="G232" s="32">
        <v>4</v>
      </c>
      <c r="H232" s="34">
        <v>44.5</v>
      </c>
      <c r="I232" s="34">
        <v>69.95</v>
      </c>
      <c r="J232" s="34" t="s">
        <v>18</v>
      </c>
      <c r="K232" s="179"/>
      <c r="L232" s="19">
        <f t="shared" ref="L232:L237" si="42">$H232*K232</f>
        <v>0</v>
      </c>
      <c r="M232" s="35">
        <v>3417765194030</v>
      </c>
      <c r="N232" s="161">
        <f t="shared" ref="N232:N237" si="43">H232*1.05</f>
        <v>46.725000000000001</v>
      </c>
    </row>
    <row r="233" spans="1:14" s="21" customFormat="1" ht="46.5" customHeight="1" x14ac:dyDescent="0.35">
      <c r="A233" s="22" t="s">
        <v>22</v>
      </c>
      <c r="B233" s="24"/>
      <c r="C233" s="24">
        <v>81</v>
      </c>
      <c r="D233" s="25">
        <v>559803</v>
      </c>
      <c r="E233" s="26" t="s">
        <v>270</v>
      </c>
      <c r="F233" s="25" t="s">
        <v>187</v>
      </c>
      <c r="G233" s="25">
        <v>4</v>
      </c>
      <c r="H233" s="27">
        <v>63.85</v>
      </c>
      <c r="I233" s="27">
        <v>99.95</v>
      </c>
      <c r="J233" s="45" t="s">
        <v>55</v>
      </c>
      <c r="K233" s="178"/>
      <c r="L233" s="19">
        <f t="shared" si="42"/>
        <v>0</v>
      </c>
      <c r="M233" s="28">
        <v>3417765598036</v>
      </c>
      <c r="N233" s="161">
        <f t="shared" si="43"/>
        <v>67.042500000000004</v>
      </c>
    </row>
    <row r="234" spans="1:14" s="21" customFormat="1" ht="46.5" customHeight="1" x14ac:dyDescent="0.35">
      <c r="A234" s="22" t="s">
        <v>22</v>
      </c>
      <c r="B234" s="24"/>
      <c r="C234" s="24">
        <v>82</v>
      </c>
      <c r="D234" s="25">
        <v>559903</v>
      </c>
      <c r="E234" s="26" t="s">
        <v>271</v>
      </c>
      <c r="F234" s="25" t="s">
        <v>272</v>
      </c>
      <c r="G234" s="25">
        <v>3</v>
      </c>
      <c r="H234" s="27">
        <v>76.3</v>
      </c>
      <c r="I234" s="27">
        <v>119.95</v>
      </c>
      <c r="J234" s="45" t="s">
        <v>55</v>
      </c>
      <c r="K234" s="178"/>
      <c r="L234" s="19">
        <f t="shared" si="42"/>
        <v>0</v>
      </c>
      <c r="M234" s="28">
        <v>3417765599033</v>
      </c>
      <c r="N234" s="161">
        <f t="shared" si="43"/>
        <v>80.114999999999995</v>
      </c>
    </row>
    <row r="235" spans="1:14" s="21" customFormat="1" ht="45" customHeight="1" x14ac:dyDescent="0.35">
      <c r="A235" s="22" t="s">
        <v>22</v>
      </c>
      <c r="B235" s="24"/>
      <c r="C235" s="24">
        <v>83</v>
      </c>
      <c r="D235" s="25">
        <v>561700</v>
      </c>
      <c r="E235" s="26" t="s">
        <v>274</v>
      </c>
      <c r="F235" s="25" t="s">
        <v>187</v>
      </c>
      <c r="G235" s="25">
        <v>4</v>
      </c>
      <c r="H235" s="27">
        <v>48.7</v>
      </c>
      <c r="I235" s="27">
        <v>79.95</v>
      </c>
      <c r="J235" s="45" t="s">
        <v>55</v>
      </c>
      <c r="K235" s="178"/>
      <c r="L235" s="19">
        <f t="shared" si="42"/>
        <v>0</v>
      </c>
      <c r="M235" s="28">
        <v>3417765617034</v>
      </c>
      <c r="N235" s="161">
        <f t="shared" si="43"/>
        <v>51.135000000000005</v>
      </c>
    </row>
    <row r="236" spans="1:14" ht="45" customHeight="1" x14ac:dyDescent="0.25">
      <c r="A236" s="12"/>
      <c r="B236" s="13" t="str">
        <f>"80-"&amp;D236&amp;"-00"&amp;G236</f>
        <v>80-529703-002</v>
      </c>
      <c r="C236" s="13">
        <v>84</v>
      </c>
      <c r="D236" s="14">
        <v>529703</v>
      </c>
      <c r="E236" s="15" t="s">
        <v>276</v>
      </c>
      <c r="F236" s="14" t="s">
        <v>277</v>
      </c>
      <c r="G236" s="14">
        <v>2</v>
      </c>
      <c r="H236" s="16">
        <v>53.5</v>
      </c>
      <c r="I236" s="16">
        <v>84.95</v>
      </c>
      <c r="J236" s="16" t="s">
        <v>18</v>
      </c>
      <c r="K236" s="177"/>
      <c r="L236" s="19">
        <f t="shared" si="42"/>
        <v>0</v>
      </c>
      <c r="M236" s="20">
        <v>3417765297038</v>
      </c>
      <c r="N236" s="161">
        <f t="shared" si="43"/>
        <v>56.175000000000004</v>
      </c>
    </row>
    <row r="237" spans="1:14" s="21" customFormat="1" ht="45" customHeight="1" x14ac:dyDescent="0.35">
      <c r="A237" s="22" t="s">
        <v>22</v>
      </c>
      <c r="B237" s="24"/>
      <c r="C237" s="24">
        <v>85</v>
      </c>
      <c r="D237" s="25">
        <v>563603</v>
      </c>
      <c r="E237" s="26" t="s">
        <v>278</v>
      </c>
      <c r="F237" s="25" t="s">
        <v>272</v>
      </c>
      <c r="G237" s="25">
        <v>3</v>
      </c>
      <c r="H237" s="27">
        <v>48.7</v>
      </c>
      <c r="I237" s="27">
        <v>79.95</v>
      </c>
      <c r="J237" s="27" t="s">
        <v>60</v>
      </c>
      <c r="K237" s="178"/>
      <c r="L237" s="19">
        <f t="shared" si="42"/>
        <v>0</v>
      </c>
      <c r="M237" s="28">
        <v>3417765636035</v>
      </c>
      <c r="N237" s="161">
        <f t="shared" si="43"/>
        <v>51.135000000000005</v>
      </c>
    </row>
    <row r="238" spans="1:14" s="5" customFormat="1" ht="60" customHeight="1" x14ac:dyDescent="0.25">
      <c r="A238" s="2" t="s">
        <v>308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4"/>
    </row>
    <row r="239" spans="1:14" ht="45" customHeight="1" x14ac:dyDescent="0.25">
      <c r="A239" s="30"/>
      <c r="B239" s="31" t="str">
        <f>"80-"&amp;D239&amp;"-00"&amp;G239</f>
        <v>80-551503-004</v>
      </c>
      <c r="C239" s="31">
        <v>86</v>
      </c>
      <c r="D239" s="32">
        <v>551503</v>
      </c>
      <c r="E239" s="33" t="s">
        <v>279</v>
      </c>
      <c r="F239" s="32" t="s">
        <v>280</v>
      </c>
      <c r="G239" s="32">
        <v>4</v>
      </c>
      <c r="H239" s="34">
        <v>44.5</v>
      </c>
      <c r="I239" s="34">
        <v>69.95</v>
      </c>
      <c r="J239" s="34" t="s">
        <v>18</v>
      </c>
      <c r="K239" s="179"/>
      <c r="L239" s="19">
        <f>$H239*K239</f>
        <v>0</v>
      </c>
      <c r="M239" s="35">
        <v>3417765515033</v>
      </c>
      <c r="N239" s="161">
        <f t="shared" ref="N239:N241" si="44">H239*1.05</f>
        <v>46.725000000000001</v>
      </c>
    </row>
    <row r="240" spans="1:14" ht="45" customHeight="1" x14ac:dyDescent="0.25">
      <c r="A240" s="22" t="s">
        <v>22</v>
      </c>
      <c r="B240" s="24"/>
      <c r="C240" s="24">
        <v>87</v>
      </c>
      <c r="D240" s="25">
        <v>422503</v>
      </c>
      <c r="E240" s="26" t="s">
        <v>282</v>
      </c>
      <c r="F240" s="25" t="s">
        <v>272</v>
      </c>
      <c r="G240" s="25">
        <v>8</v>
      </c>
      <c r="H240" s="27">
        <v>10.15</v>
      </c>
      <c r="I240" s="27">
        <v>15.95</v>
      </c>
      <c r="J240" s="27" t="s">
        <v>25</v>
      </c>
      <c r="K240" s="182"/>
      <c r="L240" s="19">
        <f>$H240*K240</f>
        <v>0</v>
      </c>
      <c r="M240" s="28">
        <v>3417764225032</v>
      </c>
      <c r="N240" s="161">
        <f t="shared" si="44"/>
        <v>10.657500000000001</v>
      </c>
    </row>
    <row r="241" spans="1:14" ht="45" customHeight="1" x14ac:dyDescent="0.25">
      <c r="A241" s="12"/>
      <c r="B241" s="13" t="str">
        <f>"80-"&amp;D241&amp;"-00"&amp;G241</f>
        <v>80-408063-006</v>
      </c>
      <c r="C241" s="13">
        <v>88</v>
      </c>
      <c r="D241" s="14">
        <v>408063</v>
      </c>
      <c r="E241" s="15" t="s">
        <v>283</v>
      </c>
      <c r="F241" s="14" t="s">
        <v>277</v>
      </c>
      <c r="G241" s="14">
        <v>6</v>
      </c>
      <c r="H241" s="16">
        <v>10.8</v>
      </c>
      <c r="I241" s="16">
        <v>16.95</v>
      </c>
      <c r="J241" s="16" t="s">
        <v>18</v>
      </c>
      <c r="K241" s="177"/>
      <c r="L241" s="19">
        <f>$H241*K241</f>
        <v>0</v>
      </c>
      <c r="M241" s="35">
        <v>3417764080631</v>
      </c>
      <c r="N241" s="161">
        <f t="shared" si="44"/>
        <v>11.340000000000002</v>
      </c>
    </row>
    <row r="242" spans="1:14" s="5" customFormat="1" ht="60" customHeight="1" x14ac:dyDescent="0.25">
      <c r="A242" s="2" t="s">
        <v>313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4"/>
    </row>
    <row r="243" spans="1:14" s="5" customFormat="1" ht="45" customHeight="1" x14ac:dyDescent="0.25">
      <c r="A243" s="63" t="s">
        <v>314</v>
      </c>
      <c r="B243" s="64"/>
      <c r="C243" s="64"/>
      <c r="D243" s="65"/>
      <c r="E243" s="65"/>
      <c r="F243" s="65"/>
      <c r="G243" s="65"/>
      <c r="H243" s="64"/>
      <c r="I243" s="64"/>
      <c r="J243" s="64"/>
      <c r="K243" s="64"/>
      <c r="L243" s="64"/>
      <c r="M243" s="66"/>
    </row>
    <row r="244" spans="1:14" s="5" customFormat="1" ht="45" customHeight="1" x14ac:dyDescent="0.25">
      <c r="A244" s="30"/>
      <c r="B244" s="31" t="str">
        <f>"80-"&amp;D244&amp;"-00"&amp;G244</f>
        <v>80-537903-006</v>
      </c>
      <c r="C244" s="31"/>
      <c r="D244" s="32">
        <v>537903</v>
      </c>
      <c r="E244" s="55" t="s">
        <v>288</v>
      </c>
      <c r="F244" s="32" t="s">
        <v>277</v>
      </c>
      <c r="G244" s="32">
        <v>6</v>
      </c>
      <c r="H244" s="34">
        <v>13</v>
      </c>
      <c r="I244" s="34">
        <v>24.95</v>
      </c>
      <c r="J244" s="34" t="s">
        <v>18</v>
      </c>
      <c r="K244" s="179"/>
      <c r="L244" s="19">
        <f t="shared" ref="L244:L253" si="45">$H244*K244</f>
        <v>0</v>
      </c>
      <c r="M244" s="35" t="s">
        <v>289</v>
      </c>
      <c r="N244" s="161">
        <f t="shared" ref="N244:N253" si="46">H244*1.05</f>
        <v>13.65</v>
      </c>
    </row>
    <row r="245" spans="1:14" s="5" customFormat="1" ht="43.5" customHeight="1" x14ac:dyDescent="0.25">
      <c r="A245" s="12"/>
      <c r="B245" s="24" t="str">
        <f>"80-"&amp;D245&amp;"-00"&amp;G245</f>
        <v>80-420003-006</v>
      </c>
      <c r="C245" s="31">
        <v>89</v>
      </c>
      <c r="D245" s="14">
        <v>420003</v>
      </c>
      <c r="E245" s="59" t="s">
        <v>290</v>
      </c>
      <c r="F245" s="14" t="s">
        <v>277</v>
      </c>
      <c r="G245" s="14">
        <v>6</v>
      </c>
      <c r="H245" s="16">
        <v>17.3</v>
      </c>
      <c r="I245" s="16">
        <v>27.95</v>
      </c>
      <c r="J245" s="16" t="s">
        <v>18</v>
      </c>
      <c r="K245" s="177"/>
      <c r="L245" s="19">
        <f t="shared" si="45"/>
        <v>0</v>
      </c>
      <c r="M245" s="35">
        <v>3417764200039</v>
      </c>
      <c r="N245" s="161">
        <f t="shared" si="46"/>
        <v>18.165000000000003</v>
      </c>
    </row>
    <row r="246" spans="1:14" s="124" customFormat="1" ht="45" customHeight="1" x14ac:dyDescent="0.35">
      <c r="A246" s="30"/>
      <c r="B246" s="31"/>
      <c r="C246" s="31">
        <v>90</v>
      </c>
      <c r="D246" s="32">
        <v>551303</v>
      </c>
      <c r="E246" s="33" t="s">
        <v>295</v>
      </c>
      <c r="F246" s="32" t="s">
        <v>296</v>
      </c>
      <c r="G246" s="32">
        <v>4</v>
      </c>
      <c r="H246" s="34">
        <v>18.100000000000001</v>
      </c>
      <c r="I246" s="34">
        <v>29.95</v>
      </c>
      <c r="J246" s="34" t="s">
        <v>13</v>
      </c>
      <c r="K246" s="188"/>
      <c r="L246" s="19">
        <f t="shared" si="45"/>
        <v>0</v>
      </c>
      <c r="M246" s="35">
        <v>3417765513039</v>
      </c>
      <c r="N246" s="161">
        <f t="shared" si="46"/>
        <v>19.005000000000003</v>
      </c>
    </row>
    <row r="247" spans="1:14" s="124" customFormat="1" ht="45" customHeight="1" x14ac:dyDescent="0.25">
      <c r="A247" s="22" t="s">
        <v>22</v>
      </c>
      <c r="B247" s="24"/>
      <c r="C247" s="24">
        <v>91</v>
      </c>
      <c r="D247" s="25">
        <v>413803</v>
      </c>
      <c r="E247" s="26" t="s">
        <v>297</v>
      </c>
      <c r="F247" s="25" t="s">
        <v>296</v>
      </c>
      <c r="G247" s="25">
        <v>3</v>
      </c>
      <c r="H247" s="27">
        <v>21.1</v>
      </c>
      <c r="I247" s="27">
        <v>29.95</v>
      </c>
      <c r="J247" s="27" t="s">
        <v>18</v>
      </c>
      <c r="K247" s="182"/>
      <c r="L247" s="19">
        <f t="shared" si="45"/>
        <v>0</v>
      </c>
      <c r="M247" s="28">
        <v>3417764138035</v>
      </c>
      <c r="N247" s="161">
        <f t="shared" si="46"/>
        <v>22.155000000000001</v>
      </c>
    </row>
    <row r="248" spans="1:14" s="21" customFormat="1" ht="45" customHeight="1" x14ac:dyDescent="0.25">
      <c r="A248" s="22" t="s">
        <v>301</v>
      </c>
      <c r="B248" s="24"/>
      <c r="C248" s="24">
        <v>92</v>
      </c>
      <c r="D248" s="25">
        <v>559003</v>
      </c>
      <c r="E248" s="26" t="s">
        <v>302</v>
      </c>
      <c r="F248" s="25" t="s">
        <v>296</v>
      </c>
      <c r="G248" s="25">
        <v>6</v>
      </c>
      <c r="H248" s="27">
        <v>22.25</v>
      </c>
      <c r="I248" s="27">
        <v>34.950000000000003</v>
      </c>
      <c r="J248" s="27" t="s">
        <v>41</v>
      </c>
      <c r="K248" s="182"/>
      <c r="L248" s="19">
        <f t="shared" si="45"/>
        <v>0</v>
      </c>
      <c r="M248" s="28">
        <v>3417765590030</v>
      </c>
      <c r="N248" s="161">
        <f t="shared" si="46"/>
        <v>23.362500000000001</v>
      </c>
    </row>
    <row r="249" spans="1:14" s="21" customFormat="1" ht="45" customHeight="1" x14ac:dyDescent="0.25">
      <c r="A249" s="12"/>
      <c r="B249" s="13" t="str">
        <f>"80-"&amp;D249&amp;"-00"&amp;G249</f>
        <v>80-541303-004</v>
      </c>
      <c r="C249" s="13"/>
      <c r="D249" s="14">
        <v>541303</v>
      </c>
      <c r="E249" s="59" t="s">
        <v>303</v>
      </c>
      <c r="F249" s="14" t="s">
        <v>277</v>
      </c>
      <c r="G249" s="14">
        <v>4</v>
      </c>
      <c r="H249" s="16">
        <v>24.3</v>
      </c>
      <c r="I249" s="16">
        <v>39.950000000000003</v>
      </c>
      <c r="J249" s="16" t="s">
        <v>18</v>
      </c>
      <c r="K249" s="177"/>
      <c r="L249" s="19">
        <f t="shared" si="45"/>
        <v>0</v>
      </c>
      <c r="M249" s="35">
        <v>3417765413032</v>
      </c>
      <c r="N249" s="161">
        <f t="shared" si="46"/>
        <v>25.515000000000001</v>
      </c>
    </row>
    <row r="250" spans="1:14" s="21" customFormat="1" ht="45" customHeight="1" x14ac:dyDescent="0.25">
      <c r="A250" s="12"/>
      <c r="B250" s="13" t="str">
        <f>"80-"&amp;D250&amp;"-00"&amp;G250</f>
        <v>80-541403-004</v>
      </c>
      <c r="C250" s="13"/>
      <c r="D250" s="14">
        <v>541403</v>
      </c>
      <c r="E250" s="59" t="s">
        <v>304</v>
      </c>
      <c r="F250" s="14" t="s">
        <v>277</v>
      </c>
      <c r="G250" s="14">
        <v>4</v>
      </c>
      <c r="H250" s="16">
        <v>24.3</v>
      </c>
      <c r="I250" s="16">
        <v>39.950000000000003</v>
      </c>
      <c r="J250" s="16" t="s">
        <v>18</v>
      </c>
      <c r="K250" s="177"/>
      <c r="L250" s="19">
        <f t="shared" si="45"/>
        <v>0</v>
      </c>
      <c r="M250" s="35">
        <v>3417765414039</v>
      </c>
      <c r="N250" s="161">
        <f t="shared" si="46"/>
        <v>25.515000000000001</v>
      </c>
    </row>
    <row r="251" spans="1:14" s="21" customFormat="1" ht="45" customHeight="1" x14ac:dyDescent="0.25">
      <c r="A251" s="30"/>
      <c r="B251" s="31" t="str">
        <f>"80-"&amp;D251&amp;"-00"&amp;G251</f>
        <v>80-546803-002</v>
      </c>
      <c r="C251" s="31">
        <v>94</v>
      </c>
      <c r="D251" s="32">
        <v>546803</v>
      </c>
      <c r="E251" s="55" t="s">
        <v>305</v>
      </c>
      <c r="F251" s="32" t="s">
        <v>277</v>
      </c>
      <c r="G251" s="32">
        <v>2</v>
      </c>
      <c r="H251" s="34">
        <v>27.6</v>
      </c>
      <c r="I251" s="34">
        <v>44.95</v>
      </c>
      <c r="J251" s="34" t="s">
        <v>18</v>
      </c>
      <c r="K251" s="179"/>
      <c r="L251" s="19">
        <f t="shared" si="45"/>
        <v>0</v>
      </c>
      <c r="M251" s="35">
        <v>3417765468032</v>
      </c>
      <c r="N251" s="161">
        <f t="shared" si="46"/>
        <v>28.980000000000004</v>
      </c>
    </row>
    <row r="252" spans="1:14" s="21" customFormat="1" ht="44.25" customHeight="1" x14ac:dyDescent="0.35">
      <c r="A252" s="22" t="s">
        <v>22</v>
      </c>
      <c r="B252" s="24"/>
      <c r="C252" s="24">
        <v>95</v>
      </c>
      <c r="D252" s="25">
        <v>549503</v>
      </c>
      <c r="E252" s="26" t="s">
        <v>306</v>
      </c>
      <c r="F252" s="25" t="s">
        <v>296</v>
      </c>
      <c r="G252" s="25">
        <v>4</v>
      </c>
      <c r="H252" s="27">
        <v>44.5</v>
      </c>
      <c r="I252" s="27">
        <v>69.95</v>
      </c>
      <c r="J252" s="45" t="s">
        <v>55</v>
      </c>
      <c r="K252" s="178"/>
      <c r="L252" s="19">
        <f t="shared" si="45"/>
        <v>0</v>
      </c>
      <c r="M252" s="28">
        <v>3417765495038</v>
      </c>
      <c r="N252" s="161">
        <f t="shared" si="46"/>
        <v>46.725000000000001</v>
      </c>
    </row>
    <row r="253" spans="1:14" s="21" customFormat="1" ht="44.25" customHeight="1" x14ac:dyDescent="0.25">
      <c r="A253" s="12"/>
      <c r="B253" s="13" t="str">
        <f>"80-"&amp;D253&amp;"-00"&amp;G253</f>
        <v>80-195503-002</v>
      </c>
      <c r="C253" s="13">
        <v>96</v>
      </c>
      <c r="D253" s="14">
        <v>195503</v>
      </c>
      <c r="E253" s="15" t="s">
        <v>307</v>
      </c>
      <c r="F253" s="14" t="s">
        <v>277</v>
      </c>
      <c r="G253" s="14">
        <v>2</v>
      </c>
      <c r="H253" s="16">
        <v>67.099999999999994</v>
      </c>
      <c r="I253" s="16">
        <v>109.95</v>
      </c>
      <c r="J253" s="16" t="s">
        <v>18</v>
      </c>
      <c r="K253" s="177"/>
      <c r="L253" s="19">
        <f t="shared" si="45"/>
        <v>0</v>
      </c>
      <c r="M253" s="35">
        <v>3417761955031</v>
      </c>
      <c r="N253" s="161">
        <f t="shared" si="46"/>
        <v>70.454999999999998</v>
      </c>
    </row>
    <row r="254" spans="1:14" s="5" customFormat="1" ht="45" customHeight="1" x14ac:dyDescent="0.25">
      <c r="A254" s="6" t="s">
        <v>327</v>
      </c>
      <c r="B254" s="7"/>
      <c r="C254" s="7"/>
      <c r="D254" s="8"/>
      <c r="E254" s="8"/>
      <c r="F254" s="8"/>
      <c r="G254" s="8"/>
      <c r="H254" s="7"/>
      <c r="I254" s="7"/>
      <c r="J254" s="7"/>
      <c r="K254" s="7"/>
      <c r="L254" s="7"/>
      <c r="M254" s="10"/>
    </row>
    <row r="255" spans="1:14" s="116" customFormat="1" ht="45" customHeight="1" x14ac:dyDescent="0.35">
      <c r="A255" s="22" t="s">
        <v>22</v>
      </c>
      <c r="B255" s="24"/>
      <c r="C255" s="24">
        <v>97</v>
      </c>
      <c r="D255" s="25">
        <v>563403</v>
      </c>
      <c r="E255" s="26" t="s">
        <v>309</v>
      </c>
      <c r="F255" s="25" t="s">
        <v>310</v>
      </c>
      <c r="G255" s="25">
        <v>4</v>
      </c>
      <c r="H255" s="27">
        <v>16.48</v>
      </c>
      <c r="I255" s="27">
        <v>24.95</v>
      </c>
      <c r="J255" s="27" t="s">
        <v>60</v>
      </c>
      <c r="K255" s="178"/>
      <c r="L255" s="19">
        <f t="shared" ref="L255:L263" si="47">$H255*K255</f>
        <v>0</v>
      </c>
      <c r="M255" s="28">
        <v>3417765634031</v>
      </c>
      <c r="N255" s="161">
        <f t="shared" ref="N255:N263" si="48">H255*1.05</f>
        <v>17.304000000000002</v>
      </c>
    </row>
    <row r="256" spans="1:14" s="5" customFormat="1" ht="45" customHeight="1" x14ac:dyDescent="0.35">
      <c r="A256" s="22" t="s">
        <v>22</v>
      </c>
      <c r="B256" s="24"/>
      <c r="C256" s="24">
        <v>98</v>
      </c>
      <c r="D256" s="25">
        <v>563903</v>
      </c>
      <c r="E256" s="26" t="s">
        <v>311</v>
      </c>
      <c r="F256" s="25" t="s">
        <v>310</v>
      </c>
      <c r="G256" s="25">
        <v>4</v>
      </c>
      <c r="H256" s="27">
        <v>19.5</v>
      </c>
      <c r="I256" s="27">
        <v>29.95</v>
      </c>
      <c r="J256" s="27" t="s">
        <v>60</v>
      </c>
      <c r="K256" s="178"/>
      <c r="L256" s="19">
        <f t="shared" si="47"/>
        <v>0</v>
      </c>
      <c r="M256" s="28">
        <v>3417765639036</v>
      </c>
      <c r="N256" s="161">
        <f t="shared" si="48"/>
        <v>20.475000000000001</v>
      </c>
    </row>
    <row r="257" spans="1:14" s="5" customFormat="1" ht="45" customHeight="1" x14ac:dyDescent="0.35">
      <c r="A257" s="22" t="s">
        <v>22</v>
      </c>
      <c r="B257" s="24"/>
      <c r="C257" s="24">
        <v>99</v>
      </c>
      <c r="D257" s="25">
        <v>563303</v>
      </c>
      <c r="E257" s="26" t="s">
        <v>312</v>
      </c>
      <c r="F257" s="25" t="s">
        <v>310</v>
      </c>
      <c r="G257" s="25">
        <v>4</v>
      </c>
      <c r="H257" s="27">
        <v>25</v>
      </c>
      <c r="I257" s="27">
        <v>39.950000000000003</v>
      </c>
      <c r="J257" s="27" t="s">
        <v>60</v>
      </c>
      <c r="K257" s="178"/>
      <c r="L257" s="19">
        <f t="shared" si="47"/>
        <v>0</v>
      </c>
      <c r="M257" s="28">
        <v>3417765633034</v>
      </c>
      <c r="N257" s="161">
        <f t="shared" si="48"/>
        <v>26.25</v>
      </c>
    </row>
    <row r="258" spans="1:14" s="116" customFormat="1" ht="45" customHeight="1" x14ac:dyDescent="0.25">
      <c r="A258" s="12"/>
      <c r="B258" s="13" t="str">
        <f t="shared" ref="B258:B263" si="49">"80-"&amp;D258&amp;"-00"&amp;G258</f>
        <v>80-507103-004</v>
      </c>
      <c r="C258" s="13">
        <v>100</v>
      </c>
      <c r="D258" s="14">
        <v>507103</v>
      </c>
      <c r="E258" s="15" t="s">
        <v>315</v>
      </c>
      <c r="F258" s="14" t="s">
        <v>316</v>
      </c>
      <c r="G258" s="14">
        <v>4</v>
      </c>
      <c r="H258" s="16">
        <v>63.86</v>
      </c>
      <c r="I258" s="16">
        <v>99.95</v>
      </c>
      <c r="J258" s="16" t="s">
        <v>18</v>
      </c>
      <c r="K258" s="177"/>
      <c r="L258" s="19">
        <f t="shared" si="47"/>
        <v>0</v>
      </c>
      <c r="M258" s="20">
        <v>3417765071034</v>
      </c>
      <c r="N258" s="161">
        <f t="shared" si="48"/>
        <v>67.052999999999997</v>
      </c>
    </row>
    <row r="259" spans="1:14" s="5" customFormat="1" ht="45" customHeight="1" x14ac:dyDescent="0.25">
      <c r="A259" s="12"/>
      <c r="B259" s="13" t="str">
        <f t="shared" si="49"/>
        <v>80-507153-004</v>
      </c>
      <c r="C259" s="13">
        <v>101</v>
      </c>
      <c r="D259" s="14">
        <v>507153</v>
      </c>
      <c r="E259" s="15" t="s">
        <v>317</v>
      </c>
      <c r="F259" s="14" t="s">
        <v>316</v>
      </c>
      <c r="G259" s="14">
        <v>4</v>
      </c>
      <c r="H259" s="16">
        <v>63.86</v>
      </c>
      <c r="I259" s="16">
        <v>99.95</v>
      </c>
      <c r="J259" s="16" t="s">
        <v>18</v>
      </c>
      <c r="K259" s="177"/>
      <c r="L259" s="19">
        <f t="shared" si="47"/>
        <v>0</v>
      </c>
      <c r="M259" s="20">
        <v>3417765071539</v>
      </c>
      <c r="N259" s="161">
        <f t="shared" si="48"/>
        <v>67.052999999999997</v>
      </c>
    </row>
    <row r="260" spans="1:14" s="124" customFormat="1" ht="45" customHeight="1" x14ac:dyDescent="0.25">
      <c r="A260" s="12"/>
      <c r="B260" s="13" t="str">
        <f t="shared" si="49"/>
        <v>80-520203-004</v>
      </c>
      <c r="C260" s="13"/>
      <c r="D260" s="14">
        <v>520203</v>
      </c>
      <c r="E260" s="15" t="s">
        <v>320</v>
      </c>
      <c r="F260" s="14" t="s">
        <v>280</v>
      </c>
      <c r="G260" s="14">
        <v>4</v>
      </c>
      <c r="H260" s="16">
        <v>59.5</v>
      </c>
      <c r="I260" s="16">
        <v>94.95</v>
      </c>
      <c r="J260" s="16" t="s">
        <v>18</v>
      </c>
      <c r="K260" s="177"/>
      <c r="L260" s="19">
        <f t="shared" si="47"/>
        <v>0</v>
      </c>
      <c r="M260" s="20">
        <v>3417765202032</v>
      </c>
      <c r="N260" s="161">
        <f t="shared" si="48"/>
        <v>62.475000000000001</v>
      </c>
    </row>
    <row r="261" spans="1:14" s="124" customFormat="1" ht="45" customHeight="1" x14ac:dyDescent="0.25">
      <c r="A261" s="12"/>
      <c r="B261" s="13" t="str">
        <f t="shared" si="49"/>
        <v>80-531883-004</v>
      </c>
      <c r="C261" s="13">
        <v>104</v>
      </c>
      <c r="D261" s="14">
        <v>531883</v>
      </c>
      <c r="E261" s="15" t="s">
        <v>321</v>
      </c>
      <c r="F261" s="14" t="s">
        <v>322</v>
      </c>
      <c r="G261" s="14">
        <v>4</v>
      </c>
      <c r="H261" s="16">
        <v>67.099999999999994</v>
      </c>
      <c r="I261" s="16">
        <v>109.95</v>
      </c>
      <c r="J261" s="44" t="s">
        <v>18</v>
      </c>
      <c r="K261" s="177"/>
      <c r="L261" s="19">
        <f t="shared" si="47"/>
        <v>0</v>
      </c>
      <c r="M261" s="20">
        <v>3417765318832</v>
      </c>
      <c r="N261" s="161">
        <f t="shared" si="48"/>
        <v>70.454999999999998</v>
      </c>
    </row>
    <row r="262" spans="1:14" s="43" customFormat="1" ht="45" customHeight="1" x14ac:dyDescent="0.25">
      <c r="A262" s="12"/>
      <c r="B262" s="13" t="str">
        <f t="shared" si="49"/>
        <v>80-531813-004</v>
      </c>
      <c r="C262" s="13">
        <v>105</v>
      </c>
      <c r="D262" s="14">
        <v>531813</v>
      </c>
      <c r="E262" s="15" t="s">
        <v>323</v>
      </c>
      <c r="F262" s="14" t="s">
        <v>322</v>
      </c>
      <c r="G262" s="14">
        <v>4</v>
      </c>
      <c r="H262" s="16">
        <v>67.099999999999994</v>
      </c>
      <c r="I262" s="16">
        <v>109.95</v>
      </c>
      <c r="J262" s="44" t="s">
        <v>18</v>
      </c>
      <c r="K262" s="177"/>
      <c r="L262" s="19">
        <f t="shared" si="47"/>
        <v>0</v>
      </c>
      <c r="M262" s="20">
        <v>3417765318139</v>
      </c>
      <c r="N262" s="161">
        <f t="shared" si="48"/>
        <v>70.454999999999998</v>
      </c>
    </row>
    <row r="263" spans="1:14" s="43" customFormat="1" ht="45" customHeight="1" x14ac:dyDescent="0.25">
      <c r="A263" s="12"/>
      <c r="B263" s="13" t="str">
        <f t="shared" si="49"/>
        <v>80-549183-004</v>
      </c>
      <c r="C263" s="13">
        <v>106</v>
      </c>
      <c r="D263" s="14">
        <v>549183</v>
      </c>
      <c r="E263" s="15" t="s">
        <v>324</v>
      </c>
      <c r="F263" s="14" t="s">
        <v>280</v>
      </c>
      <c r="G263" s="14">
        <v>4</v>
      </c>
      <c r="H263" s="16">
        <v>82.2</v>
      </c>
      <c r="I263" s="16">
        <v>129.94999999999999</v>
      </c>
      <c r="J263" s="16" t="s">
        <v>18</v>
      </c>
      <c r="K263" s="177"/>
      <c r="L263" s="19">
        <f t="shared" si="47"/>
        <v>0</v>
      </c>
      <c r="M263" s="20">
        <v>3417765491832</v>
      </c>
      <c r="N263" s="161">
        <f t="shared" si="48"/>
        <v>86.31</v>
      </c>
    </row>
    <row r="264" spans="1:14" s="5" customFormat="1" ht="45" customHeight="1" x14ac:dyDescent="0.25">
      <c r="A264" s="6" t="s">
        <v>337</v>
      </c>
      <c r="B264" s="7"/>
      <c r="C264" s="7"/>
      <c r="D264" s="8"/>
      <c r="E264" s="8"/>
      <c r="F264" s="8"/>
      <c r="G264" s="8"/>
      <c r="H264" s="7"/>
      <c r="I264" s="7"/>
      <c r="J264" s="7"/>
      <c r="K264" s="7"/>
      <c r="L264" s="7"/>
      <c r="M264" s="10"/>
    </row>
    <row r="265" spans="1:14" s="21" customFormat="1" ht="45" customHeight="1" x14ac:dyDescent="0.25">
      <c r="A265" s="30"/>
      <c r="B265" s="31" t="str">
        <f>"80-"&amp;D265&amp;"-00"&amp;G265</f>
        <v>80-549103-004</v>
      </c>
      <c r="C265" s="31">
        <v>107</v>
      </c>
      <c r="D265" s="32">
        <v>549103</v>
      </c>
      <c r="E265" s="33" t="s">
        <v>325</v>
      </c>
      <c r="F265" s="32" t="s">
        <v>280</v>
      </c>
      <c r="G265" s="32">
        <v>4</v>
      </c>
      <c r="H265" s="34">
        <v>82.2</v>
      </c>
      <c r="I265" s="34">
        <v>129.94999999999999</v>
      </c>
      <c r="J265" s="34" t="s">
        <v>18</v>
      </c>
      <c r="K265" s="179"/>
      <c r="L265" s="19">
        <f>$H265*K265</f>
        <v>0</v>
      </c>
      <c r="M265" s="20">
        <v>3417765491030</v>
      </c>
      <c r="N265" s="161">
        <f t="shared" ref="N265:N266" si="50">H265*1.05</f>
        <v>86.31</v>
      </c>
    </row>
    <row r="266" spans="1:14" s="21" customFormat="1" ht="45" customHeight="1" x14ac:dyDescent="0.25">
      <c r="A266" s="30"/>
      <c r="B266" s="31" t="str">
        <f>"80-"&amp;D266&amp;"-0"&amp;G266</f>
        <v>80-417449-012</v>
      </c>
      <c r="C266" s="31">
        <v>108</v>
      </c>
      <c r="D266" s="32">
        <v>417449</v>
      </c>
      <c r="E266" s="33" t="s">
        <v>326</v>
      </c>
      <c r="F266" s="32" t="s">
        <v>280</v>
      </c>
      <c r="G266" s="32">
        <v>12</v>
      </c>
      <c r="H266" s="34">
        <v>9</v>
      </c>
      <c r="I266" s="34">
        <v>14.95</v>
      </c>
      <c r="J266" s="44" t="s">
        <v>13</v>
      </c>
      <c r="K266" s="179"/>
      <c r="L266" s="19">
        <f>$H266*K266</f>
        <v>0</v>
      </c>
      <c r="M266" s="20">
        <v>3417764174491</v>
      </c>
      <c r="N266" s="161">
        <f t="shared" si="50"/>
        <v>9.4500000000000011</v>
      </c>
    </row>
    <row r="267" spans="1:14" s="5" customFormat="1" ht="45" customHeight="1" x14ac:dyDescent="0.25">
      <c r="A267" s="6" t="s">
        <v>340</v>
      </c>
      <c r="B267" s="7"/>
      <c r="C267" s="7"/>
      <c r="D267" s="8"/>
      <c r="E267" s="8"/>
      <c r="F267" s="8"/>
      <c r="G267" s="8"/>
      <c r="H267" s="7"/>
      <c r="I267" s="7"/>
      <c r="J267" s="7"/>
      <c r="K267" s="7"/>
      <c r="L267" s="7"/>
      <c r="M267" s="10"/>
    </row>
    <row r="268" spans="1:14" s="116" customFormat="1" ht="45" customHeight="1" x14ac:dyDescent="0.25">
      <c r="A268" s="12"/>
      <c r="B268" s="13" t="str">
        <f>"80-"&amp;D268&amp;"-00"&amp;G268</f>
        <v>80-193810-002</v>
      </c>
      <c r="C268" s="13">
        <v>110</v>
      </c>
      <c r="D268" s="14">
        <v>193810</v>
      </c>
      <c r="E268" s="15" t="s">
        <v>329</v>
      </c>
      <c r="F268" s="14" t="s">
        <v>187</v>
      </c>
      <c r="G268" s="14">
        <v>2</v>
      </c>
      <c r="H268" s="16">
        <v>59.5</v>
      </c>
      <c r="I268" s="16">
        <v>94.95</v>
      </c>
      <c r="J268" s="16" t="s">
        <v>18</v>
      </c>
      <c r="K268" s="177"/>
      <c r="L268" s="19">
        <f>$H268*K268</f>
        <v>0</v>
      </c>
      <c r="M268" s="20">
        <v>3417761938102</v>
      </c>
      <c r="N268" s="161">
        <f t="shared" ref="N268:N269" si="51">H268*1.05</f>
        <v>62.475000000000001</v>
      </c>
    </row>
    <row r="269" spans="1:14" s="5" customFormat="1" ht="45" customHeight="1" x14ac:dyDescent="0.25">
      <c r="A269" s="12"/>
      <c r="B269" s="13" t="str">
        <f>"80-"&amp;D269&amp;"-00"&amp;G269</f>
        <v>80-193820-002</v>
      </c>
      <c r="C269" s="13">
        <v>111</v>
      </c>
      <c r="D269" s="14">
        <v>193820</v>
      </c>
      <c r="E269" s="59" t="s">
        <v>330</v>
      </c>
      <c r="F269" s="14" t="s">
        <v>187</v>
      </c>
      <c r="G269" s="14">
        <v>2</v>
      </c>
      <c r="H269" s="16">
        <v>59.5</v>
      </c>
      <c r="I269" s="16">
        <v>94.95</v>
      </c>
      <c r="J269" s="16" t="s">
        <v>18</v>
      </c>
      <c r="K269" s="177"/>
      <c r="L269" s="19">
        <f>$H269*K269</f>
        <v>0</v>
      </c>
      <c r="M269" s="20">
        <v>3417761938201</v>
      </c>
      <c r="N269" s="161">
        <f t="shared" si="51"/>
        <v>62.475000000000001</v>
      </c>
    </row>
    <row r="270" spans="1:14" s="5" customFormat="1" ht="45" customHeight="1" x14ac:dyDescent="0.25">
      <c r="A270" s="6" t="s">
        <v>343</v>
      </c>
      <c r="B270" s="7"/>
      <c r="C270" s="7"/>
      <c r="D270" s="8"/>
      <c r="E270" s="8"/>
      <c r="F270" s="8"/>
      <c r="G270" s="8"/>
      <c r="H270" s="7"/>
      <c r="I270" s="7"/>
      <c r="J270" s="7"/>
      <c r="K270" s="7"/>
      <c r="L270" s="7"/>
      <c r="M270" s="10"/>
    </row>
    <row r="271" spans="1:14" s="116" customFormat="1" ht="45" customHeight="1" x14ac:dyDescent="0.25">
      <c r="A271" s="12"/>
      <c r="B271" s="13" t="str">
        <f>"80-"&amp;D271&amp;"-00"&amp;G271</f>
        <v>80-193860-002</v>
      </c>
      <c r="C271" s="13">
        <v>113</v>
      </c>
      <c r="D271" s="14">
        <v>193860</v>
      </c>
      <c r="E271" s="15" t="s">
        <v>332</v>
      </c>
      <c r="F271" s="14" t="s">
        <v>187</v>
      </c>
      <c r="G271" s="14">
        <v>2</v>
      </c>
      <c r="H271" s="16">
        <v>59.5</v>
      </c>
      <c r="I271" s="16">
        <v>94.95</v>
      </c>
      <c r="J271" s="16" t="s">
        <v>18</v>
      </c>
      <c r="K271" s="177"/>
      <c r="L271" s="19">
        <f>$H271*K271</f>
        <v>0</v>
      </c>
      <c r="M271" s="20">
        <v>3417761938607</v>
      </c>
      <c r="N271" s="161">
        <f t="shared" ref="N271:N274" si="52">H271*1.05</f>
        <v>62.475000000000001</v>
      </c>
    </row>
    <row r="272" spans="1:14" s="43" customFormat="1" ht="45" customHeight="1" x14ac:dyDescent="0.25">
      <c r="A272" s="22" t="s">
        <v>22</v>
      </c>
      <c r="B272" s="24"/>
      <c r="C272" s="13"/>
      <c r="D272" s="25">
        <v>531613</v>
      </c>
      <c r="E272" s="26" t="s">
        <v>335</v>
      </c>
      <c r="F272" s="25" t="s">
        <v>187</v>
      </c>
      <c r="G272" s="25">
        <v>4</v>
      </c>
      <c r="H272" s="27">
        <v>59.5</v>
      </c>
      <c r="I272" s="27">
        <v>94.95</v>
      </c>
      <c r="J272" s="27" t="s">
        <v>60</v>
      </c>
      <c r="K272" s="182"/>
      <c r="L272" s="19">
        <f>$H272*K272</f>
        <v>0</v>
      </c>
      <c r="M272" s="28">
        <v>3417765316135</v>
      </c>
      <c r="N272" s="161">
        <f t="shared" si="52"/>
        <v>62.475000000000001</v>
      </c>
    </row>
    <row r="273" spans="1:14" s="21" customFormat="1" ht="45" customHeight="1" x14ac:dyDescent="0.25">
      <c r="A273" s="22" t="s">
        <v>22</v>
      </c>
      <c r="B273" s="24"/>
      <c r="C273" s="13"/>
      <c r="D273" s="25">
        <v>531673</v>
      </c>
      <c r="E273" s="26" t="s">
        <v>336</v>
      </c>
      <c r="F273" s="25" t="s">
        <v>187</v>
      </c>
      <c r="G273" s="25">
        <v>4</v>
      </c>
      <c r="H273" s="27">
        <v>59.5</v>
      </c>
      <c r="I273" s="27">
        <v>94.95</v>
      </c>
      <c r="J273" s="27" t="s">
        <v>60</v>
      </c>
      <c r="K273" s="182"/>
      <c r="L273" s="19">
        <f>$H273*K273</f>
        <v>0</v>
      </c>
      <c r="M273" s="28">
        <v>3417765316739</v>
      </c>
      <c r="N273" s="161">
        <f t="shared" si="52"/>
        <v>62.475000000000001</v>
      </c>
    </row>
    <row r="274" spans="1:14" s="21" customFormat="1" ht="45" customHeight="1" x14ac:dyDescent="0.25">
      <c r="A274" s="12"/>
      <c r="B274" s="13" t="str">
        <f>"80-"&amp;D274&amp;"-00"&amp;G274</f>
        <v>80-541603-003</v>
      </c>
      <c r="C274" s="13">
        <v>116</v>
      </c>
      <c r="D274" s="14">
        <v>541603</v>
      </c>
      <c r="E274" s="15" t="s">
        <v>338</v>
      </c>
      <c r="F274" s="14" t="s">
        <v>280</v>
      </c>
      <c r="G274" s="14">
        <v>3</v>
      </c>
      <c r="H274" s="16">
        <v>43.1</v>
      </c>
      <c r="I274" s="16">
        <v>69.95</v>
      </c>
      <c r="J274" s="16" t="s">
        <v>18</v>
      </c>
      <c r="K274" s="177"/>
      <c r="L274" s="19">
        <f>$H274*K274</f>
        <v>0</v>
      </c>
      <c r="M274" s="20">
        <v>3417765416033</v>
      </c>
      <c r="N274" s="161">
        <f t="shared" si="52"/>
        <v>45.255000000000003</v>
      </c>
    </row>
    <row r="275" spans="1:14" s="67" customFormat="1" ht="45" customHeight="1" x14ac:dyDescent="0.25">
      <c r="A275" s="6" t="s">
        <v>349</v>
      </c>
      <c r="B275" s="7"/>
      <c r="C275" s="7"/>
      <c r="D275" s="8"/>
      <c r="E275" s="8"/>
      <c r="F275" s="8"/>
      <c r="G275" s="8"/>
      <c r="H275" s="7"/>
      <c r="I275" s="7"/>
      <c r="J275" s="7"/>
      <c r="K275" s="7"/>
      <c r="L275" s="7"/>
      <c r="M275" s="10"/>
    </row>
    <row r="276" spans="1:14" s="43" customFormat="1" ht="45" customHeight="1" x14ac:dyDescent="0.25">
      <c r="A276" s="30"/>
      <c r="B276" s="31" t="str">
        <f>"80-"&amp;D276&amp;"-00"&amp;G276</f>
        <v>80-535500-004</v>
      </c>
      <c r="C276" s="31">
        <v>117</v>
      </c>
      <c r="D276" s="32">
        <v>535500</v>
      </c>
      <c r="E276" s="33" t="s">
        <v>339</v>
      </c>
      <c r="F276" s="32" t="s">
        <v>280</v>
      </c>
      <c r="G276" s="32">
        <v>4</v>
      </c>
      <c r="H276" s="34">
        <v>44.5</v>
      </c>
      <c r="I276" s="34">
        <v>69.95</v>
      </c>
      <c r="J276" s="34" t="s">
        <v>18</v>
      </c>
      <c r="K276" s="179"/>
      <c r="L276" s="19">
        <f>$H276*K276</f>
        <v>0</v>
      </c>
      <c r="M276" s="35">
        <v>3417765355004</v>
      </c>
      <c r="N276" s="161">
        <f t="shared" ref="N276:N279" si="53">H276*1.05</f>
        <v>46.725000000000001</v>
      </c>
    </row>
    <row r="277" spans="1:14" s="21" customFormat="1" ht="45" customHeight="1" x14ac:dyDescent="0.25">
      <c r="A277" s="12"/>
      <c r="B277" s="13" t="str">
        <f>"80-"&amp;D277&amp;"-00"&amp;G277</f>
        <v>80-518553-004</v>
      </c>
      <c r="C277" s="13">
        <v>119</v>
      </c>
      <c r="D277" s="14">
        <v>518553</v>
      </c>
      <c r="E277" s="15" t="s">
        <v>342</v>
      </c>
      <c r="F277" s="14" t="s">
        <v>280</v>
      </c>
      <c r="G277" s="14">
        <v>4</v>
      </c>
      <c r="H277" s="16">
        <v>34.6</v>
      </c>
      <c r="I277" s="16">
        <v>54.95</v>
      </c>
      <c r="J277" s="16" t="s">
        <v>18</v>
      </c>
      <c r="K277" s="177"/>
      <c r="L277" s="19">
        <f>$H277*K277</f>
        <v>0</v>
      </c>
      <c r="M277" s="20">
        <v>3417765185533</v>
      </c>
      <c r="N277" s="161">
        <f t="shared" si="53"/>
        <v>36.330000000000005</v>
      </c>
    </row>
    <row r="278" spans="1:14" s="43" customFormat="1" ht="45" customHeight="1" x14ac:dyDescent="0.25">
      <c r="A278" s="22" t="s">
        <v>22</v>
      </c>
      <c r="B278" s="24"/>
      <c r="C278" s="24">
        <v>121</v>
      </c>
      <c r="D278" s="25">
        <v>532403</v>
      </c>
      <c r="E278" s="26" t="s">
        <v>346</v>
      </c>
      <c r="F278" s="25" t="s">
        <v>345</v>
      </c>
      <c r="G278" s="25">
        <v>6</v>
      </c>
      <c r="H278" s="27">
        <v>22.25</v>
      </c>
      <c r="I278" s="27">
        <v>34.950000000000003</v>
      </c>
      <c r="J278" s="27" t="s">
        <v>41</v>
      </c>
      <c r="K278" s="182"/>
      <c r="L278" s="19">
        <f>$H278*K278</f>
        <v>0</v>
      </c>
      <c r="M278" s="28">
        <v>3417765324031</v>
      </c>
      <c r="N278" s="161">
        <f t="shared" si="53"/>
        <v>23.362500000000001</v>
      </c>
    </row>
    <row r="279" spans="1:14" ht="45" customHeight="1" x14ac:dyDescent="0.25">
      <c r="A279" s="12"/>
      <c r="B279" s="13" t="str">
        <f>"80-"&amp;D279&amp;"-00"&amp;G279</f>
        <v>80-177903-006</v>
      </c>
      <c r="C279" s="13">
        <v>122</v>
      </c>
      <c r="D279" s="14">
        <v>177903</v>
      </c>
      <c r="E279" s="15" t="s">
        <v>347</v>
      </c>
      <c r="F279" s="14" t="s">
        <v>345</v>
      </c>
      <c r="G279" s="14">
        <v>6</v>
      </c>
      <c r="H279" s="16">
        <v>43.9</v>
      </c>
      <c r="I279" s="16">
        <v>69.95</v>
      </c>
      <c r="J279" s="16" t="s">
        <v>18</v>
      </c>
      <c r="K279" s="177"/>
      <c r="L279" s="19">
        <f>$H279*K279</f>
        <v>0</v>
      </c>
      <c r="M279" s="20">
        <v>3417761779033</v>
      </c>
      <c r="N279" s="161">
        <f t="shared" si="53"/>
        <v>46.094999999999999</v>
      </c>
    </row>
    <row r="280" spans="1:14" s="67" customFormat="1" ht="45" customHeight="1" x14ac:dyDescent="0.25">
      <c r="A280" s="6" t="s">
        <v>357</v>
      </c>
      <c r="B280" s="7"/>
      <c r="C280" s="7"/>
      <c r="D280" s="8"/>
      <c r="E280" s="8"/>
      <c r="F280" s="8"/>
      <c r="G280" s="8"/>
      <c r="H280" s="7"/>
      <c r="I280" s="7"/>
      <c r="J280" s="7"/>
      <c r="K280" s="7"/>
      <c r="L280" s="7"/>
      <c r="M280" s="10"/>
    </row>
    <row r="281" spans="1:14" s="5" customFormat="1" ht="45" customHeight="1" x14ac:dyDescent="0.25">
      <c r="A281" s="12"/>
      <c r="B281" s="13" t="str">
        <f>"80-"&amp;D281&amp;"-00"&amp;G281</f>
        <v>80-541903-004</v>
      </c>
      <c r="C281" s="13">
        <v>123</v>
      </c>
      <c r="D281" s="14">
        <v>541903</v>
      </c>
      <c r="E281" s="15" t="s">
        <v>348</v>
      </c>
      <c r="F281" s="14" t="s">
        <v>345</v>
      </c>
      <c r="G281" s="14">
        <v>4</v>
      </c>
      <c r="H281" s="16">
        <v>56.8</v>
      </c>
      <c r="I281" s="16">
        <v>89.95</v>
      </c>
      <c r="J281" s="16" t="s">
        <v>18</v>
      </c>
      <c r="K281" s="177"/>
      <c r="L281" s="19">
        <f>$H281*K281</f>
        <v>0</v>
      </c>
      <c r="M281" s="20">
        <v>3417765419034</v>
      </c>
      <c r="N281" s="161">
        <f>H281*1.05</f>
        <v>59.64</v>
      </c>
    </row>
    <row r="282" spans="1:14" s="5" customFormat="1" ht="45" customHeight="1" x14ac:dyDescent="0.25">
      <c r="A282" s="2" t="s">
        <v>360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4"/>
    </row>
    <row r="283" spans="1:14" s="5" customFormat="1" ht="45" customHeight="1" x14ac:dyDescent="0.25">
      <c r="A283" s="6" t="s">
        <v>361</v>
      </c>
      <c r="B283" s="7"/>
      <c r="C283" s="7"/>
      <c r="D283" s="8"/>
      <c r="E283" s="8"/>
      <c r="F283" s="8"/>
      <c r="G283" s="8"/>
      <c r="H283" s="7"/>
      <c r="I283" s="7"/>
      <c r="J283" s="7"/>
      <c r="K283" s="7"/>
      <c r="L283" s="7"/>
      <c r="M283" s="10"/>
    </row>
    <row r="284" spans="1:14" s="116" customFormat="1" ht="45" customHeight="1" x14ac:dyDescent="0.25">
      <c r="A284" s="22" t="s">
        <v>22</v>
      </c>
      <c r="B284" s="24"/>
      <c r="C284" s="24">
        <v>124</v>
      </c>
      <c r="D284" s="25">
        <v>532503</v>
      </c>
      <c r="E284" s="26" t="s">
        <v>350</v>
      </c>
      <c r="F284" s="25" t="s">
        <v>351</v>
      </c>
      <c r="G284" s="25">
        <v>6</v>
      </c>
      <c r="H284" s="27">
        <v>19.100000000000001</v>
      </c>
      <c r="I284" s="27">
        <v>29.95</v>
      </c>
      <c r="J284" s="27" t="s">
        <v>25</v>
      </c>
      <c r="K284" s="182"/>
      <c r="L284" s="19">
        <f t="shared" ref="L284:L291" si="54">$H284*K284</f>
        <v>0</v>
      </c>
      <c r="M284" s="28">
        <v>3417765325038</v>
      </c>
      <c r="N284" s="161">
        <f t="shared" ref="N284:N291" si="55">H284*1.05</f>
        <v>20.055000000000003</v>
      </c>
    </row>
    <row r="285" spans="1:14" s="5" customFormat="1" ht="45" customHeight="1" x14ac:dyDescent="0.25">
      <c r="A285" s="30"/>
      <c r="B285" s="31" t="str">
        <f>"80-"&amp;D285&amp;"-00"&amp;G285</f>
        <v>80-520403-004</v>
      </c>
      <c r="C285" s="31">
        <v>125</v>
      </c>
      <c r="D285" s="32">
        <v>520403</v>
      </c>
      <c r="E285" s="33" t="s">
        <v>352</v>
      </c>
      <c r="F285" s="32" t="s">
        <v>353</v>
      </c>
      <c r="G285" s="32">
        <v>4</v>
      </c>
      <c r="H285" s="34">
        <v>41</v>
      </c>
      <c r="I285" s="34">
        <v>64.95</v>
      </c>
      <c r="J285" s="34" t="s">
        <v>18</v>
      </c>
      <c r="K285" s="179"/>
      <c r="L285" s="19">
        <f t="shared" si="54"/>
        <v>0</v>
      </c>
      <c r="M285" s="35">
        <v>3417765204036</v>
      </c>
      <c r="N285" s="161">
        <f t="shared" si="55"/>
        <v>43.050000000000004</v>
      </c>
    </row>
    <row r="286" spans="1:14" s="5" customFormat="1" ht="45" customHeight="1" x14ac:dyDescent="0.25">
      <c r="A286" s="30"/>
      <c r="B286" s="31"/>
      <c r="C286" s="31">
        <v>126</v>
      </c>
      <c r="D286" s="32">
        <v>547303</v>
      </c>
      <c r="E286" s="33" t="s">
        <v>354</v>
      </c>
      <c r="F286" s="32" t="s">
        <v>351</v>
      </c>
      <c r="G286" s="32">
        <v>3</v>
      </c>
      <c r="H286" s="34">
        <v>67.099999999999994</v>
      </c>
      <c r="I286" s="34">
        <v>109.95</v>
      </c>
      <c r="J286" s="34" t="s">
        <v>25</v>
      </c>
      <c r="K286" s="180"/>
      <c r="L286" s="19">
        <f t="shared" si="54"/>
        <v>0</v>
      </c>
      <c r="M286" s="20">
        <v>3417765473036</v>
      </c>
      <c r="N286" s="161">
        <f t="shared" si="55"/>
        <v>70.454999999999998</v>
      </c>
    </row>
    <row r="287" spans="1:14" s="43" customFormat="1" ht="45" customHeight="1" x14ac:dyDescent="0.35">
      <c r="A287" s="22" t="s">
        <v>22</v>
      </c>
      <c r="B287" s="24"/>
      <c r="C287" s="24">
        <v>127</v>
      </c>
      <c r="D287" s="25">
        <v>547403</v>
      </c>
      <c r="E287" s="26" t="s">
        <v>355</v>
      </c>
      <c r="F287" s="25" t="s">
        <v>356</v>
      </c>
      <c r="G287" s="25">
        <v>3</v>
      </c>
      <c r="H287" s="27">
        <v>68.099999999999994</v>
      </c>
      <c r="I287" s="27">
        <v>109.95</v>
      </c>
      <c r="J287" s="27" t="s">
        <v>41</v>
      </c>
      <c r="K287" s="178"/>
      <c r="L287" s="19">
        <f t="shared" si="54"/>
        <v>0</v>
      </c>
      <c r="M287" s="28">
        <v>3417765474033</v>
      </c>
      <c r="N287" s="161">
        <f t="shared" si="55"/>
        <v>71.504999999999995</v>
      </c>
    </row>
    <row r="288" spans="1:14" s="68" customFormat="1" ht="45" customHeight="1" x14ac:dyDescent="0.25">
      <c r="A288" s="12"/>
      <c r="B288" s="13" t="str">
        <f>"80-"&amp;D288&amp;"-00"&amp;G288</f>
        <v>80-541003-004</v>
      </c>
      <c r="C288" s="13">
        <v>128</v>
      </c>
      <c r="D288" s="14">
        <v>541003</v>
      </c>
      <c r="E288" s="15" t="s">
        <v>358</v>
      </c>
      <c r="F288" s="14" t="s">
        <v>359</v>
      </c>
      <c r="G288" s="14">
        <v>4</v>
      </c>
      <c r="H288" s="16">
        <v>119</v>
      </c>
      <c r="I288" s="16">
        <v>189.95</v>
      </c>
      <c r="J288" s="16" t="s">
        <v>18</v>
      </c>
      <c r="K288" s="177"/>
      <c r="L288" s="19">
        <f t="shared" si="54"/>
        <v>0</v>
      </c>
      <c r="M288" s="20">
        <v>3417765410031</v>
      </c>
      <c r="N288" s="161">
        <f t="shared" si="55"/>
        <v>124.95</v>
      </c>
    </row>
    <row r="289" spans="1:75" s="43" customFormat="1" ht="45" customHeight="1" x14ac:dyDescent="0.25">
      <c r="A289" s="30"/>
      <c r="B289" s="31" t="str">
        <f>"80-"&amp;D289&amp;"-00"&amp;G289</f>
        <v>80-554503-006</v>
      </c>
      <c r="C289" s="31">
        <v>130</v>
      </c>
      <c r="D289" s="32">
        <v>554503</v>
      </c>
      <c r="E289" s="33" t="s">
        <v>363</v>
      </c>
      <c r="F289" s="32" t="s">
        <v>168</v>
      </c>
      <c r="G289" s="32">
        <v>6</v>
      </c>
      <c r="H289" s="34">
        <v>17.3</v>
      </c>
      <c r="I289" s="34">
        <v>29.95</v>
      </c>
      <c r="J289" s="34" t="s">
        <v>18</v>
      </c>
      <c r="K289" s="179"/>
      <c r="L289" s="19">
        <f t="shared" si="54"/>
        <v>0</v>
      </c>
      <c r="M289" s="35">
        <v>3417765545030</v>
      </c>
      <c r="N289" s="161">
        <f t="shared" si="55"/>
        <v>18.165000000000003</v>
      </c>
    </row>
    <row r="290" spans="1:75" s="43" customFormat="1" ht="45" customHeight="1" x14ac:dyDescent="0.25">
      <c r="A290" s="30"/>
      <c r="B290" s="31" t="str">
        <f>"80-"&amp;D290&amp;"-00"&amp;G290</f>
        <v>80-554563-006</v>
      </c>
      <c r="C290" s="31">
        <v>131</v>
      </c>
      <c r="D290" s="32">
        <v>554563</v>
      </c>
      <c r="E290" s="33" t="s">
        <v>364</v>
      </c>
      <c r="F290" s="32" t="s">
        <v>168</v>
      </c>
      <c r="G290" s="32">
        <v>6</v>
      </c>
      <c r="H290" s="34">
        <v>17.3</v>
      </c>
      <c r="I290" s="34">
        <v>29.95</v>
      </c>
      <c r="J290" s="34" t="s">
        <v>18</v>
      </c>
      <c r="K290" s="179"/>
      <c r="L290" s="19">
        <f t="shared" si="54"/>
        <v>0</v>
      </c>
      <c r="M290" s="35">
        <v>3417765545634</v>
      </c>
      <c r="N290" s="161">
        <f t="shared" si="55"/>
        <v>18.165000000000003</v>
      </c>
    </row>
    <row r="291" spans="1:75" ht="45" customHeight="1" x14ac:dyDescent="0.25">
      <c r="A291" s="22" t="s">
        <v>22</v>
      </c>
      <c r="B291" s="24"/>
      <c r="C291" s="24">
        <v>132</v>
      </c>
      <c r="D291" s="25">
        <v>560203</v>
      </c>
      <c r="E291" s="26" t="s">
        <v>365</v>
      </c>
      <c r="F291" s="25" t="s">
        <v>163</v>
      </c>
      <c r="G291" s="25">
        <v>4</v>
      </c>
      <c r="H291" s="27">
        <v>19.100000000000001</v>
      </c>
      <c r="I291" s="27">
        <v>29.95</v>
      </c>
      <c r="J291" s="27" t="s">
        <v>60</v>
      </c>
      <c r="K291" s="182"/>
      <c r="L291" s="19">
        <f t="shared" si="54"/>
        <v>0</v>
      </c>
      <c r="M291" s="28">
        <v>3417765602030</v>
      </c>
      <c r="N291" s="161">
        <f t="shared" si="55"/>
        <v>20.055000000000003</v>
      </c>
    </row>
    <row r="292" spans="1:75" s="5" customFormat="1" ht="45" customHeight="1" x14ac:dyDescent="0.25">
      <c r="A292" s="6" t="s">
        <v>370</v>
      </c>
      <c r="B292" s="7"/>
      <c r="C292" s="7"/>
      <c r="D292" s="8"/>
      <c r="E292" s="8"/>
      <c r="F292" s="8"/>
      <c r="G292" s="8"/>
      <c r="H292" s="7"/>
      <c r="I292" s="7"/>
      <c r="J292" s="7"/>
      <c r="K292" s="7"/>
      <c r="L292" s="7"/>
      <c r="M292" s="10"/>
    </row>
    <row r="293" spans="1:75" s="69" customFormat="1" ht="45" customHeight="1" x14ac:dyDescent="0.25">
      <c r="A293" s="30"/>
      <c r="B293" s="31" t="str">
        <f>"80-"&amp;D293&amp;"-00"&amp;G293</f>
        <v>80-541203-006</v>
      </c>
      <c r="C293" s="31">
        <v>133</v>
      </c>
      <c r="D293" s="32">
        <v>541203</v>
      </c>
      <c r="E293" s="33" t="s">
        <v>366</v>
      </c>
      <c r="F293" s="32" t="s">
        <v>163</v>
      </c>
      <c r="G293" s="32">
        <v>6</v>
      </c>
      <c r="H293" s="34">
        <v>25.4</v>
      </c>
      <c r="I293" s="34">
        <v>39.950000000000003</v>
      </c>
      <c r="J293" s="34" t="s">
        <v>18</v>
      </c>
      <c r="K293" s="179"/>
      <c r="L293" s="19">
        <f>$H293*K293</f>
        <v>0</v>
      </c>
      <c r="M293" s="35">
        <v>3417765412035</v>
      </c>
      <c r="N293" s="161">
        <f>H293*1.05</f>
        <v>26.669999999999998</v>
      </c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</row>
    <row r="294" spans="1:75" s="67" customFormat="1" ht="45" customHeight="1" x14ac:dyDescent="0.25">
      <c r="A294" s="6" t="s">
        <v>373</v>
      </c>
      <c r="B294" s="7"/>
      <c r="C294" s="7"/>
      <c r="D294" s="8"/>
      <c r="E294" s="8"/>
      <c r="F294" s="8"/>
      <c r="G294" s="8"/>
      <c r="H294" s="7"/>
      <c r="I294" s="7"/>
      <c r="J294" s="7"/>
      <c r="K294" s="7"/>
      <c r="L294" s="7"/>
      <c r="M294" s="10"/>
    </row>
    <row r="295" spans="1:75" s="126" customFormat="1" ht="45" customHeight="1" x14ac:dyDescent="0.25">
      <c r="A295" s="22" t="s">
        <v>22</v>
      </c>
      <c r="B295" s="24"/>
      <c r="C295" s="24">
        <v>134</v>
      </c>
      <c r="D295" s="25">
        <v>563703</v>
      </c>
      <c r="E295" s="26" t="s">
        <v>367</v>
      </c>
      <c r="F295" s="25" t="s">
        <v>163</v>
      </c>
      <c r="G295" s="25">
        <v>4</v>
      </c>
      <c r="H295" s="27">
        <v>25.5</v>
      </c>
      <c r="I295" s="27">
        <v>39.950000000000003</v>
      </c>
      <c r="J295" s="27" t="s">
        <v>60</v>
      </c>
      <c r="K295" s="182"/>
      <c r="L295" s="19">
        <f>$H295*K295</f>
        <v>0</v>
      </c>
      <c r="M295" s="28">
        <v>3417765637032</v>
      </c>
      <c r="N295" s="161">
        <f t="shared" ref="N295:N297" si="56">H295*1.05</f>
        <v>26.775000000000002</v>
      </c>
    </row>
    <row r="296" spans="1:75" s="21" customFormat="1" ht="45" customHeight="1" x14ac:dyDescent="0.25">
      <c r="A296" s="22" t="s">
        <v>22</v>
      </c>
      <c r="B296" s="24"/>
      <c r="C296" s="24">
        <v>135</v>
      </c>
      <c r="D296" s="25">
        <v>530903</v>
      </c>
      <c r="E296" s="26" t="s">
        <v>368</v>
      </c>
      <c r="F296" s="25" t="s">
        <v>163</v>
      </c>
      <c r="G296" s="25">
        <v>4</v>
      </c>
      <c r="H296" s="27">
        <v>31.8</v>
      </c>
      <c r="I296" s="27">
        <v>49.95</v>
      </c>
      <c r="J296" s="27" t="s">
        <v>60</v>
      </c>
      <c r="K296" s="182"/>
      <c r="L296" s="19">
        <f>$H296*K296</f>
        <v>0</v>
      </c>
      <c r="M296" s="28">
        <v>3417765309038</v>
      </c>
      <c r="N296" s="161">
        <f t="shared" si="56"/>
        <v>33.39</v>
      </c>
    </row>
    <row r="297" spans="1:75" ht="45" customHeight="1" x14ac:dyDescent="0.35">
      <c r="A297" s="22" t="s">
        <v>22</v>
      </c>
      <c r="B297" s="24"/>
      <c r="C297" s="24">
        <v>136</v>
      </c>
      <c r="D297" s="25">
        <v>563803</v>
      </c>
      <c r="E297" s="26" t="s">
        <v>369</v>
      </c>
      <c r="F297" s="25" t="s">
        <v>163</v>
      </c>
      <c r="G297" s="25">
        <v>4</v>
      </c>
      <c r="H297" s="27">
        <v>44.5</v>
      </c>
      <c r="I297" s="27">
        <v>55.95</v>
      </c>
      <c r="J297" s="27" t="s">
        <v>60</v>
      </c>
      <c r="K297" s="178"/>
      <c r="L297" s="19">
        <f>$H297*K297</f>
        <v>0</v>
      </c>
      <c r="M297" s="28">
        <v>3417765638039</v>
      </c>
      <c r="N297" s="161">
        <f t="shared" si="56"/>
        <v>46.725000000000001</v>
      </c>
    </row>
    <row r="298" spans="1:75" s="21" customFormat="1" ht="45" customHeight="1" x14ac:dyDescent="0.25">
      <c r="A298" s="6" t="s">
        <v>377</v>
      </c>
      <c r="B298" s="7"/>
      <c r="C298" s="7"/>
      <c r="D298" s="8"/>
      <c r="E298" s="8"/>
      <c r="F298" s="8"/>
      <c r="G298" s="8"/>
      <c r="H298" s="7"/>
      <c r="I298" s="7"/>
      <c r="J298" s="7"/>
      <c r="K298" s="7"/>
      <c r="L298" s="7"/>
      <c r="M298" s="10"/>
    </row>
    <row r="299" spans="1:75" s="71" customFormat="1" ht="45" customHeight="1" x14ac:dyDescent="0.25">
      <c r="A299" s="30"/>
      <c r="B299" s="31" t="str">
        <f>"80-"&amp;D299&amp;"-00"&amp;G299</f>
        <v>80-554260-004</v>
      </c>
      <c r="C299" s="31">
        <v>137</v>
      </c>
      <c r="D299" s="32">
        <v>554260</v>
      </c>
      <c r="E299" s="33" t="s">
        <v>371</v>
      </c>
      <c r="F299" s="32" t="s">
        <v>372</v>
      </c>
      <c r="G299" s="32">
        <v>4</v>
      </c>
      <c r="H299" s="34">
        <v>17.3</v>
      </c>
      <c r="I299" s="34">
        <v>29.95</v>
      </c>
      <c r="J299" s="34" t="s">
        <v>18</v>
      </c>
      <c r="K299" s="179"/>
      <c r="L299" s="19">
        <f t="shared" ref="L299:L306" si="57">$H299*K299</f>
        <v>0</v>
      </c>
      <c r="M299" s="35">
        <v>3417765542602</v>
      </c>
      <c r="N299" s="161">
        <f t="shared" ref="N299:N306" si="58">H299*1.05</f>
        <v>18.165000000000003</v>
      </c>
    </row>
    <row r="300" spans="1:75" s="160" customFormat="1" ht="45" customHeight="1" x14ac:dyDescent="0.25">
      <c r="A300" s="30"/>
      <c r="B300" s="31" t="str">
        <f>"80-"&amp;D300&amp;"-00"&amp;G300</f>
        <v>80-552303-006</v>
      </c>
      <c r="C300" s="31">
        <v>141</v>
      </c>
      <c r="D300" s="32">
        <v>552303</v>
      </c>
      <c r="E300" s="33" t="s">
        <v>375</v>
      </c>
      <c r="F300" s="32" t="s">
        <v>156</v>
      </c>
      <c r="G300" s="32">
        <v>6</v>
      </c>
      <c r="H300" s="34">
        <v>25.4</v>
      </c>
      <c r="I300" s="34">
        <v>39.950000000000003</v>
      </c>
      <c r="J300" s="34" t="s">
        <v>18</v>
      </c>
      <c r="K300" s="179"/>
      <c r="L300" s="19">
        <f t="shared" si="57"/>
        <v>0</v>
      </c>
      <c r="M300" s="35">
        <v>3417765523038</v>
      </c>
      <c r="N300" s="161">
        <f t="shared" si="58"/>
        <v>26.669999999999998</v>
      </c>
    </row>
    <row r="301" spans="1:75" s="160" customFormat="1" ht="45" customHeight="1" x14ac:dyDescent="0.35">
      <c r="A301" s="22" t="s">
        <v>22</v>
      </c>
      <c r="B301" s="24"/>
      <c r="C301" s="24">
        <v>142</v>
      </c>
      <c r="D301" s="25">
        <v>561603</v>
      </c>
      <c r="E301" s="26" t="s">
        <v>376</v>
      </c>
      <c r="F301" s="25" t="s">
        <v>168</v>
      </c>
      <c r="G301" s="25">
        <v>4</v>
      </c>
      <c r="H301" s="27">
        <v>31.8</v>
      </c>
      <c r="I301" s="27">
        <v>49.95</v>
      </c>
      <c r="J301" s="27" t="s">
        <v>60</v>
      </c>
      <c r="K301" s="178"/>
      <c r="L301" s="19">
        <f t="shared" si="57"/>
        <v>0</v>
      </c>
      <c r="M301" s="28">
        <v>3417765616037</v>
      </c>
      <c r="N301" s="161">
        <f t="shared" si="58"/>
        <v>33.39</v>
      </c>
    </row>
    <row r="302" spans="1:75" s="160" customFormat="1" ht="45" customHeight="1" x14ac:dyDescent="0.25">
      <c r="A302" s="12"/>
      <c r="B302" s="70" t="str">
        <f>"80-"&amp;D302&amp;"-00"&amp;G302</f>
        <v>80-408500-004</v>
      </c>
      <c r="C302" s="13"/>
      <c r="D302" s="14">
        <v>408500</v>
      </c>
      <c r="E302" s="59" t="s">
        <v>378</v>
      </c>
      <c r="F302" s="14" t="s">
        <v>168</v>
      </c>
      <c r="G302" s="14">
        <v>4</v>
      </c>
      <c r="H302" s="34">
        <v>17.3</v>
      </c>
      <c r="I302" s="34">
        <v>29.95</v>
      </c>
      <c r="J302" s="16" t="s">
        <v>18</v>
      </c>
      <c r="K302" s="177"/>
      <c r="L302" s="19">
        <f t="shared" si="57"/>
        <v>0</v>
      </c>
      <c r="M302" s="20">
        <v>3417764176006</v>
      </c>
      <c r="N302" s="161">
        <f t="shared" si="58"/>
        <v>18.165000000000003</v>
      </c>
    </row>
    <row r="303" spans="1:75" ht="45" customHeight="1" x14ac:dyDescent="0.35">
      <c r="A303" s="22" t="s">
        <v>22</v>
      </c>
      <c r="B303" s="24"/>
      <c r="C303" s="24">
        <v>146</v>
      </c>
      <c r="D303" s="25">
        <v>563100</v>
      </c>
      <c r="E303" s="26" t="s">
        <v>382</v>
      </c>
      <c r="F303" s="25" t="s">
        <v>168</v>
      </c>
      <c r="G303" s="25">
        <v>6</v>
      </c>
      <c r="H303" s="27">
        <v>22.2</v>
      </c>
      <c r="I303" s="27">
        <v>34.950000000000003</v>
      </c>
      <c r="J303" s="27" t="s">
        <v>60</v>
      </c>
      <c r="K303" s="178"/>
      <c r="L303" s="19">
        <f t="shared" si="57"/>
        <v>0</v>
      </c>
      <c r="M303" s="20">
        <v>3417765631009</v>
      </c>
      <c r="N303" s="161">
        <f t="shared" si="58"/>
        <v>23.31</v>
      </c>
    </row>
    <row r="304" spans="1:75" ht="45" customHeight="1" x14ac:dyDescent="0.35">
      <c r="A304" s="22" t="s">
        <v>22</v>
      </c>
      <c r="B304" s="24"/>
      <c r="C304" s="24">
        <v>147</v>
      </c>
      <c r="D304" s="25">
        <v>563200</v>
      </c>
      <c r="E304" s="26" t="s">
        <v>383</v>
      </c>
      <c r="F304" s="25" t="s">
        <v>168</v>
      </c>
      <c r="G304" s="25">
        <v>6</v>
      </c>
      <c r="H304" s="27">
        <v>22.2</v>
      </c>
      <c r="I304" s="27">
        <v>34.950000000000003</v>
      </c>
      <c r="J304" s="27" t="s">
        <v>60</v>
      </c>
      <c r="K304" s="178"/>
      <c r="L304" s="19">
        <f t="shared" si="57"/>
        <v>0</v>
      </c>
      <c r="M304" s="20">
        <v>3417765632006</v>
      </c>
      <c r="N304" s="161">
        <f t="shared" si="58"/>
        <v>23.31</v>
      </c>
    </row>
    <row r="305" spans="1:75" s="72" customFormat="1" ht="45" customHeight="1" x14ac:dyDescent="0.25">
      <c r="A305" s="12"/>
      <c r="B305" s="70" t="str">
        <f>"80-"&amp;D305&amp;"-00"&amp;G305</f>
        <v>80-530700-004</v>
      </c>
      <c r="C305" s="13">
        <v>148</v>
      </c>
      <c r="D305" s="14">
        <v>530700</v>
      </c>
      <c r="E305" s="59" t="s">
        <v>384</v>
      </c>
      <c r="F305" s="14" t="s">
        <v>168</v>
      </c>
      <c r="G305" s="14">
        <v>4</v>
      </c>
      <c r="H305" s="16">
        <v>27.6</v>
      </c>
      <c r="I305" s="16">
        <v>44.95</v>
      </c>
      <c r="J305" s="16" t="s">
        <v>18</v>
      </c>
      <c r="K305" s="177"/>
      <c r="L305" s="19">
        <f t="shared" si="57"/>
        <v>0</v>
      </c>
      <c r="M305" s="20">
        <v>3417765307003</v>
      </c>
      <c r="N305" s="161">
        <f t="shared" si="58"/>
        <v>28.980000000000004</v>
      </c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71"/>
      <c r="BD305" s="71"/>
      <c r="BE305" s="71"/>
      <c r="BF305" s="71"/>
      <c r="BG305" s="71"/>
      <c r="BH305" s="71"/>
      <c r="BI305" s="71"/>
      <c r="BJ305" s="71"/>
      <c r="BK305" s="71"/>
      <c r="BL305" s="71"/>
      <c r="BM305" s="71"/>
      <c r="BN305" s="71"/>
      <c r="BO305" s="71"/>
      <c r="BP305" s="71"/>
      <c r="BQ305" s="71"/>
      <c r="BR305" s="71"/>
      <c r="BS305" s="71"/>
      <c r="BT305" s="71"/>
      <c r="BU305" s="71"/>
      <c r="BV305" s="71"/>
      <c r="BW305" s="71"/>
    </row>
    <row r="306" spans="1:75" ht="45" customHeight="1" x14ac:dyDescent="0.35">
      <c r="A306" s="22" t="s">
        <v>22</v>
      </c>
      <c r="B306" s="24"/>
      <c r="C306" s="24">
        <v>149</v>
      </c>
      <c r="D306" s="25">
        <v>542700</v>
      </c>
      <c r="E306" s="26" t="s">
        <v>385</v>
      </c>
      <c r="F306" s="25" t="s">
        <v>168</v>
      </c>
      <c r="G306" s="25">
        <v>4</v>
      </c>
      <c r="H306" s="27">
        <v>31.8</v>
      </c>
      <c r="I306" s="27">
        <v>49.95</v>
      </c>
      <c r="J306" s="27" t="s">
        <v>60</v>
      </c>
      <c r="K306" s="178"/>
      <c r="L306" s="19">
        <f t="shared" si="57"/>
        <v>0</v>
      </c>
      <c r="M306" s="20">
        <v>3417765427008</v>
      </c>
      <c r="N306" s="161">
        <f t="shared" si="58"/>
        <v>33.39</v>
      </c>
    </row>
    <row r="307" spans="1:75" s="21" customFormat="1" ht="45" customHeight="1" x14ac:dyDescent="0.25">
      <c r="A307" s="6" t="s">
        <v>386</v>
      </c>
      <c r="B307" s="7"/>
      <c r="C307" s="7"/>
      <c r="D307" s="8"/>
      <c r="E307" s="8"/>
      <c r="F307" s="8"/>
      <c r="G307" s="8"/>
      <c r="H307" s="7"/>
      <c r="I307" s="7"/>
      <c r="J307" s="7"/>
      <c r="K307" s="7"/>
      <c r="L307" s="7"/>
      <c r="M307" s="10"/>
    </row>
    <row r="308" spans="1:75" s="21" customFormat="1" ht="48" customHeight="1" x14ac:dyDescent="0.25">
      <c r="A308" s="12"/>
      <c r="B308" s="13" t="str">
        <f>"80-"&amp;D308&amp;"-00"&amp;G308</f>
        <v>80-526000-004</v>
      </c>
      <c r="C308" s="13">
        <v>150</v>
      </c>
      <c r="D308" s="14">
        <v>526000</v>
      </c>
      <c r="E308" s="15" t="s">
        <v>387</v>
      </c>
      <c r="F308" s="14" t="s">
        <v>168</v>
      </c>
      <c r="G308" s="14">
        <v>4</v>
      </c>
      <c r="H308" s="34">
        <v>17.3</v>
      </c>
      <c r="I308" s="34">
        <v>29.95</v>
      </c>
      <c r="J308" s="16" t="s">
        <v>18</v>
      </c>
      <c r="K308" s="177"/>
      <c r="L308" s="19">
        <f>$H308*K308</f>
        <v>0</v>
      </c>
      <c r="M308" s="20">
        <v>3417765260001</v>
      </c>
      <c r="N308" s="161">
        <f t="shared" ref="N308:N311" si="59">H308*1.05</f>
        <v>18.165000000000003</v>
      </c>
    </row>
    <row r="309" spans="1:75" s="21" customFormat="1" ht="48" customHeight="1" x14ac:dyDescent="0.25">
      <c r="A309" s="12"/>
      <c r="B309" s="13" t="str">
        <f>"80-"&amp;D309&amp;"-00"&amp;G309</f>
        <v>80-526063-006</v>
      </c>
      <c r="C309" s="13">
        <v>151</v>
      </c>
      <c r="D309" s="14">
        <v>526063</v>
      </c>
      <c r="E309" s="15" t="s">
        <v>388</v>
      </c>
      <c r="F309" s="14" t="s">
        <v>168</v>
      </c>
      <c r="G309" s="14">
        <v>6</v>
      </c>
      <c r="H309" s="34">
        <v>17.3</v>
      </c>
      <c r="I309" s="34">
        <v>29.95</v>
      </c>
      <c r="J309" s="16" t="s">
        <v>18</v>
      </c>
      <c r="K309" s="177"/>
      <c r="L309" s="19">
        <f>$H309*K309</f>
        <v>0</v>
      </c>
      <c r="M309" s="20">
        <v>3417765260636</v>
      </c>
      <c r="N309" s="161">
        <f t="shared" si="59"/>
        <v>18.165000000000003</v>
      </c>
    </row>
    <row r="310" spans="1:75" s="21" customFormat="1" ht="45" customHeight="1" x14ac:dyDescent="0.25">
      <c r="A310" s="30"/>
      <c r="B310" s="31" t="str">
        <f>"80-"&amp;D310&amp;"-00"&amp;G310</f>
        <v>80-518000-004</v>
      </c>
      <c r="C310" s="31">
        <v>152</v>
      </c>
      <c r="D310" s="32">
        <v>518000</v>
      </c>
      <c r="E310" s="33" t="s">
        <v>389</v>
      </c>
      <c r="F310" s="32" t="s">
        <v>390</v>
      </c>
      <c r="G310" s="32">
        <v>4</v>
      </c>
      <c r="H310" s="34">
        <v>21.6</v>
      </c>
      <c r="I310" s="34">
        <v>34.950000000000003</v>
      </c>
      <c r="J310" s="34" t="s">
        <v>18</v>
      </c>
      <c r="K310" s="179"/>
      <c r="L310" s="19">
        <f>$H310*K310</f>
        <v>0</v>
      </c>
      <c r="M310" s="35">
        <v>3417765180002</v>
      </c>
      <c r="N310" s="161">
        <f t="shared" si="59"/>
        <v>22.680000000000003</v>
      </c>
    </row>
    <row r="311" spans="1:75" s="21" customFormat="1" ht="45" customHeight="1" x14ac:dyDescent="0.25">
      <c r="A311" s="30"/>
      <c r="B311" s="31" t="str">
        <f>"80-"&amp;D311&amp;"-00"&amp;G311</f>
        <v>80-553503-004</v>
      </c>
      <c r="C311" s="31">
        <v>153</v>
      </c>
      <c r="D311" s="32">
        <v>553503</v>
      </c>
      <c r="E311" s="33" t="s">
        <v>391</v>
      </c>
      <c r="F311" s="32" t="s">
        <v>392</v>
      </c>
      <c r="G311" s="32">
        <v>4</v>
      </c>
      <c r="H311" s="34">
        <v>31.5</v>
      </c>
      <c r="I311" s="34">
        <v>49.95</v>
      </c>
      <c r="J311" s="34" t="s">
        <v>18</v>
      </c>
      <c r="K311" s="179"/>
      <c r="L311" s="19">
        <f>$H311*K311</f>
        <v>0</v>
      </c>
      <c r="M311" s="35">
        <v>3417765535031</v>
      </c>
      <c r="N311" s="161">
        <f t="shared" si="59"/>
        <v>33.075000000000003</v>
      </c>
    </row>
    <row r="312" spans="1:75" s="21" customFormat="1" ht="45" customHeight="1" x14ac:dyDescent="0.25">
      <c r="A312" s="73"/>
      <c r="B312" s="74"/>
      <c r="C312" s="74"/>
      <c r="D312" s="75"/>
      <c r="E312" s="76"/>
      <c r="F312" s="75"/>
      <c r="G312" s="75"/>
      <c r="H312" s="77"/>
      <c r="I312" s="77"/>
      <c r="J312" s="77"/>
      <c r="K312" s="165"/>
      <c r="L312" s="78"/>
      <c r="M312" s="79"/>
    </row>
    <row r="313" spans="1:75" s="5" customFormat="1" ht="45" customHeight="1" thickBot="1" x14ac:dyDescent="0.3">
      <c r="A313" s="80" t="s">
        <v>393</v>
      </c>
      <c r="B313" s="81"/>
      <c r="C313" s="81"/>
      <c r="D313" s="82"/>
      <c r="E313" s="82"/>
      <c r="F313" s="83"/>
      <c r="G313" s="84"/>
      <c r="H313" s="85"/>
      <c r="I313" s="85"/>
      <c r="J313" s="85"/>
      <c r="K313" s="166"/>
      <c r="L313" s="86">
        <f>SUM(L2:L312)</f>
        <v>5932.0800000000008</v>
      </c>
      <c r="M313" s="87"/>
    </row>
    <row r="314" spans="1:75" ht="45" customHeight="1" x14ac:dyDescent="0.25">
      <c r="A314" s="88" t="s">
        <v>394</v>
      </c>
      <c r="B314" s="89"/>
      <c r="C314" s="89"/>
      <c r="D314" s="90"/>
      <c r="E314" s="90"/>
      <c r="F314" s="90"/>
      <c r="G314" s="90"/>
      <c r="H314" s="90"/>
      <c r="I314" s="90"/>
      <c r="J314" s="90"/>
      <c r="K314" s="167"/>
      <c r="L314" s="89"/>
      <c r="M314" s="91"/>
    </row>
    <row r="315" spans="1:75" ht="45" customHeight="1" x14ac:dyDescent="0.3">
      <c r="A315" s="92" t="s">
        <v>395</v>
      </c>
      <c r="B315" s="93"/>
      <c r="C315" s="93"/>
      <c r="D315" s="94"/>
      <c r="E315" s="94"/>
      <c r="F315" s="95" t="s">
        <v>396</v>
      </c>
      <c r="G315" s="96"/>
      <c r="H315" s="96"/>
      <c r="I315" s="96"/>
      <c r="J315" s="96"/>
      <c r="K315" s="168"/>
      <c r="L315" s="97"/>
      <c r="M315" s="98"/>
    </row>
    <row r="316" spans="1:75" ht="45" customHeight="1" x14ac:dyDescent="0.3">
      <c r="A316" s="92" t="s">
        <v>397</v>
      </c>
      <c r="B316" s="93"/>
      <c r="C316" s="93"/>
      <c r="D316" s="94"/>
      <c r="E316" s="94"/>
      <c r="F316" s="99" t="s">
        <v>398</v>
      </c>
      <c r="G316" s="94"/>
      <c r="H316" s="94"/>
      <c r="I316" s="94"/>
      <c r="J316" s="94"/>
      <c r="K316" s="169"/>
      <c r="L316" s="93"/>
      <c r="M316" s="100"/>
    </row>
    <row r="317" spans="1:75" ht="45" customHeight="1" x14ac:dyDescent="0.3">
      <c r="A317" s="101" t="s">
        <v>399</v>
      </c>
      <c r="B317" s="93"/>
      <c r="C317" s="93"/>
      <c r="D317" s="94"/>
      <c r="E317" s="102"/>
      <c r="F317" s="99" t="s">
        <v>400</v>
      </c>
      <c r="G317" s="94"/>
      <c r="H317" s="94"/>
      <c r="I317" s="94"/>
      <c r="J317" s="94"/>
      <c r="K317" s="169"/>
      <c r="L317" s="93"/>
      <c r="M317" s="100"/>
    </row>
    <row r="318" spans="1:75" ht="45" customHeight="1" thickBot="1" x14ac:dyDescent="0.35">
      <c r="A318" s="103" t="s">
        <v>401</v>
      </c>
      <c r="B318" s="104"/>
      <c r="C318" s="104"/>
      <c r="D318" s="105"/>
      <c r="E318" s="105"/>
      <c r="F318" s="105"/>
      <c r="G318" s="105"/>
      <c r="H318" s="105"/>
      <c r="I318" s="105"/>
      <c r="J318" s="105"/>
      <c r="K318" s="170"/>
      <c r="L318" s="104"/>
      <c r="M318" s="106"/>
    </row>
  </sheetData>
  <mergeCells count="13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L2"/>
    <mergeCell ref="M2:M3"/>
  </mergeCells>
  <printOptions horizontalCentered="1"/>
  <pageMargins left="7.874015748031496E-2" right="7.874015748031496E-2" top="7.874015748031496E-2" bottom="7.874015748031496E-2" header="0.11811023622047244" footer="0.11811023622047244"/>
  <pageSetup paperSize="9" scale="25" fitToHeight="0" orientation="portrait" r:id="rId1"/>
  <headerFooter alignWithMargins="0">
    <oddFooter>Page &amp;P of &amp;N</oddFooter>
  </headerFooter>
  <rowBreaks count="6" manualBreakCount="6">
    <brk id="48" max="22" man="1"/>
    <brk id="97" max="22" man="1"/>
    <brk id="141" max="22" man="1"/>
    <brk id="197" max="22" man="1"/>
    <brk id="241" max="22" man="1"/>
    <brk id="281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VTech 2023 (VIC)</vt:lpstr>
      <vt:lpstr>'VTech 2023 (VIC)'!Print_Area</vt:lpstr>
      <vt:lpstr>'VTech 2023 (VIC)'!Print_Titles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Cynan Tomsen</dc:creator>
  <cp:lastModifiedBy>Ben</cp:lastModifiedBy>
  <cp:lastPrinted>2023-03-09T06:12:03Z</cp:lastPrinted>
  <dcterms:created xsi:type="dcterms:W3CDTF">2023-03-09T06:11:48Z</dcterms:created>
  <dcterms:modified xsi:type="dcterms:W3CDTF">2023-09-21T11:41:27Z</dcterms:modified>
</cp:coreProperties>
</file>